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45" windowWidth="29040" windowHeight="1638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91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<sst xmlns="http://schemas.openxmlformats.org/spreadsheetml/2006/main" count="515" uniqueCount="311">
  <si>
    <t>Объемы медицинской помощи и объемы финансирования медицинской помощи в амбулаторных условиях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</si>
  <si>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</si>
  <si>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</si>
  <si>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</si>
  <si>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</si>
  <si>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</si>
  <si>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</si>
  <si>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</si>
  <si>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</si>
  <si>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</si>
  <si>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</si>
  <si>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</si>
  <si>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</si>
  <si>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</si>
  <si>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</si>
  <si>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</si>
  <si>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</si>
  <si>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</si>
  <si>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</si>
  <si>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</si>
  <si>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</si>
  <si>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</si>
  <si>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</si>
  <si>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</si>
  <si>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</si>
  <si>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</si>
  <si>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</si>
  <si>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</si>
  <si>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</si>
  <si>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</si>
  <si>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</si>
  <si>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</si>
  <si>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</si>
  <si>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</si>
  <si>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</si>
  <si>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</si>
  <si>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</si>
  <si>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</si>
  <si>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</si>
  <si>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</si>
  <si>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</si>
  <si>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</si>
  <si>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</si>
  <si>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</si>
  <si>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</si>
  <si>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</si>
  <si>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</si>
  <si>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</si>
  <si>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</si>
  <si>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</si>
  <si>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</si>
  <si>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</si>
  <si>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</si>
  <si>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</si>
  <si>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</si>
  <si>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</si>
  <si>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</si>
  <si>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</si>
  <si>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</si>
  <si>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</si>
  <si>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</si>
  <si>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</si>
  <si>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</si>
  <si>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</si>
  <si>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</si>
  <si>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</si>
  <si>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</si>
  <si>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</si>
  <si>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</si>
  <si>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</si>
  <si>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</si>
  <si>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</si>
  <si>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</si>
  <si>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</si>
  <si>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</si>
  <si>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</si>
  <si>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</si>
  <si>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</si>
  <si>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</si>
  <si>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</si>
  <si>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</si>
  <si>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</si>
  <si>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</si>
  <si>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</si>
  <si>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</si>
  <si>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</si>
  <si>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</si>
  <si>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</si>
  <si>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</si>
  <si>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</si>
  <si>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</si>
  <si>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</si>
  <si>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</si>
  <si>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</si>
  <si>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</si>
  <si>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</si>
  <si>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</si>
  <si>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</si>
  <si>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</si>
  <si>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</si>
  <si>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</si>
  <si>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</si>
  <si>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</si>
  <si>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</si>
  <si>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</si>
  <si>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</si>
  <si>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</si>
  <si>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</si>
  <si>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</si>
  <si>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</si>
  <si>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</si>
  <si>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</si>
  <si>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</si>
  <si>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</si>
  <si>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</si>
  <si>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</si>
  <si>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</si>
  <si>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</si>
  <si>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</si>
  <si>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</si>
  <si>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</si>
  <si>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</si>
  <si>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</si>
  <si>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</si>
  <si>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</si>
  <si>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</si>
  <si>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</si>
  <si>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</si>
  <si>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</si>
  <si>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</si>
  <si>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</si>
  <si>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</si>
  <si>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</si>
  <si>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</si>
  <si>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</si>
  <si>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</si>
  <si>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</si>
  <si>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</si>
  <si>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</si>
  <si>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</si>
  <si>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</si>
  <si>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</si>
  <si>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</si>
  <si>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</si>
  <si>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</si>
  <si>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</si>
  <si>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</si>
  <si>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</si>
  <si>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</si>
  <si>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</si>
  <si>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</si>
  <si>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</si>
  <si>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</si>
  <si>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</si>
  <si>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</si>
  <si>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</si>
  <si>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</si>
  <si>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</si>
  <si>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</si>
  <si>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</si>
  <si>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</si>
  <si>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</si>
  <si>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</si>
  <si>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</si>
  <si>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</si>
  <si>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</si>
  <si>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</si>
  <si>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</si>
  <si>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</si>
  <si>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</si>
  <si>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</si>
  <si>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</si>
  <si>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</si>
  <si>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</si>
  <si>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</si>
  <si>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</si>
  <si>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</si>
  <si>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</si>
  <si>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</si>
  <si>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</si>
  <si>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</si>
  <si>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</si>
  <si>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</si>
  <si>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</si>
  <si>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</si>
  <si>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</si>
  <si>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</si>
  <si>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</si>
  <si>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</si>
  <si>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</si>
  <si>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</si>
  <si>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</si>
  <si>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</si>
  <si>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</si>
  <si>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</si>
  <si>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</si>
  <si>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</si>
  <si>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</si>
  <si>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</si>
  <si>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</si>
  <si>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</si>
  <si>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</si>
  <si>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</si>
  <si>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</si>
  <si>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</si>
  <si>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</si>
  <si>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</si>
  <si>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</si>
  <si>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</si>
  <si>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</si>
  <si>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</si>
  <si>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</si>
  <si>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</si>
  <si>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</si>
  <si>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</si>
  <si>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</si>
  <si>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</si>
  <si>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</si>
  <si>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</si>
  <si>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</si>
  <si>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</si>
  <si>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</si>
  <si>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</si>
  <si>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</si>
  <si>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</si>
  <si>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</si>
  <si>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</si>
  <si>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</si>
  <si>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</si>
  <si>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</si>
  <si>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</si>
  <si>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</si>
  <si>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</si>
  <si>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</si>
  <si>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</si>
  <si>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</si>
  <si>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</si>
  <si>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</si>
  <si>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</si>
  <si>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</si>
  <si>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</si>
  <si>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</si>
  <si>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</si>
  <si>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</si>
  <si>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</si>
  <si>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</si>
  <si>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</si>
  <si>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</si>
  <si>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</si>
  <si>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</si>
  <si>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</si>
  <si>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</si>
  <si>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</si>
  <si>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</si>
  <si>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</si>
  <si>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</si>
  <si>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</si>
  <si>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</si>
  <si>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</si>
  <si>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</si>
  <si>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</si>
  <si>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</si>
  <si>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</si>
  <si>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</si>
  <si>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</si>
  <si>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</si>
  <si>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</si>
  <si>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</si>
  <si>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</si>
  <si>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</si>
  <si>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</si>
  <si>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</si>
  <si>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</si>
  <si>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</si>
  <si>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</si>
  <si>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</si>
  <si>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</si>
  <si>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</si>
  <si>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</si>
  <si>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</si>
  <si>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</si>
  <si>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</si>
  <si>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</si>
  <si>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</si>
  <si>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</si>
  <si>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</si>
  <si>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</si>
  <si>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</si>
  <si>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</si>
  <si>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</si>
  <si>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</si>
  <si>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</si>
  <si>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</si>
  <si>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</si>
  <si>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</si>
  <si>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</si>
  <si>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</si>
  <si>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</si>
  <si>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</si>
  <si>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</si>
  <si>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</si>
  <si>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</si>
  <si>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</si>
  <si>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</si>
  <si>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</si>
  <si>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</si>
  <si>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</si>
  <si>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травматология и ортопедия (53 группа)</t>
  </si>
  <si>
    <t>урология (56 группа)</t>
  </si>
  <si>
    <t>урология (57 группа)</t>
  </si>
  <si>
    <t>сердечно-сосудистая хирургия (42 группа)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</si>
</sst>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0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2"/>
  <sheetViews>
    <sheetView tabSelected="1" topLeftCell="A88" zoomScale="80" zoomScaleNormal="80" workbookViewId="0">
      <selection activeCell="I113" sqref="I113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7" width="15.140625" style="48" bestFit="1" customWidth="1"/>
    <col min="8" max="8" width="9.140625" style="48"/>
    <col min="9" max="9" width="12.28515625" style="48" bestFit="1" customWidth="1"/>
    <col min="10" max="16384" width="9.140625" style="48"/>
  </cols>
  <sheetData>
    <row r="1" spans="1:5" ht="83.25" customHeight="1" x14ac:dyDescent="0.3">
      <c r="A1" s="53" t="s">
        <v>0</v>
      </c>
      <c r="B1" s="54"/>
      <c r="C1" s="55"/>
      <c r="D1" s="55"/>
      <c r="E1" s="55"/>
    </row>
    <row r="3" spans="1:5" x14ac:dyDescent="0.3">
      <c r="A3" s="56" t="s">
        <v>1</v>
      </c>
      <c r="B3" s="56"/>
      <c r="C3" s="59" t="s">
        <v>2</v>
      </c>
      <c r="D3" s="60" t="s">
        <v>3</v>
      </c>
      <c r="E3" s="60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50</v>
      </c>
      <c r="E6" s="6">
        <f>E7+E8+E9</f>
        <v>727865</v>
      </c>
    </row>
    <row r="7" spans="1:5" x14ac:dyDescent="0.3">
      <c r="A7" s="46">
        <v>2</v>
      </c>
      <c r="B7" s="32"/>
      <c r="C7" s="35" t="s">
        <v>6</v>
      </c>
      <c r="D7" s="30">
        <v>50</v>
      </c>
      <c r="E7" s="30">
        <v>727865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3096</v>
      </c>
      <c r="E10" s="6">
        <f>E11+E12+E13+E14+E15</f>
        <v>83929655</v>
      </c>
    </row>
    <row r="11" spans="1:5" x14ac:dyDescent="0.3">
      <c r="A11" s="36">
        <v>6</v>
      </c>
      <c r="B11" s="32"/>
      <c r="C11" s="35" t="s">
        <v>10</v>
      </c>
      <c r="D11" s="30">
        <v>230</v>
      </c>
      <c r="E11" s="30">
        <v>5409638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1786</v>
      </c>
      <c r="E14" s="30">
        <v>47679445</v>
      </c>
    </row>
    <row r="15" spans="1:5" x14ac:dyDescent="0.3">
      <c r="A15" s="36">
        <v>10</v>
      </c>
      <c r="B15" s="32"/>
      <c r="C15" s="35" t="s">
        <v>8</v>
      </c>
      <c r="D15" s="30">
        <v>1080</v>
      </c>
      <c r="E15" s="30">
        <v>30840572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10</v>
      </c>
      <c r="E16" s="6">
        <f>E17</f>
        <v>78609.421900800007</v>
      </c>
    </row>
    <row r="17" spans="1:5" x14ac:dyDescent="0.3">
      <c r="A17" s="36">
        <v>12</v>
      </c>
      <c r="B17" s="32"/>
      <c r="C17" s="35" t="s">
        <v>14</v>
      </c>
      <c r="D17" s="30">
        <v>10</v>
      </c>
      <c r="E17" s="30">
        <v>78609.421900800007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170</v>
      </c>
      <c r="E18" s="6">
        <f>E19</f>
        <v>4987258</v>
      </c>
    </row>
    <row r="19" spans="1:5" x14ac:dyDescent="0.3">
      <c r="A19" s="36">
        <v>14</v>
      </c>
      <c r="B19" s="32"/>
      <c r="C19" s="35" t="s">
        <v>16</v>
      </c>
      <c r="D19" s="30">
        <v>170</v>
      </c>
      <c r="E19" s="30">
        <v>4987258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70</v>
      </c>
      <c r="E20" s="6">
        <f>E21</f>
        <v>2991613</v>
      </c>
    </row>
    <row r="21" spans="1:5" x14ac:dyDescent="0.3">
      <c r="A21" s="36">
        <v>16</v>
      </c>
      <c r="B21" s="32"/>
      <c r="C21" s="35" t="s">
        <v>18</v>
      </c>
      <c r="D21" s="30">
        <v>70</v>
      </c>
      <c r="E21" s="30">
        <v>2991613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386</v>
      </c>
      <c r="E35" s="6">
        <f>E36+E37</f>
        <v>48324113</v>
      </c>
    </row>
    <row r="36" spans="1:5" x14ac:dyDescent="0.3">
      <c r="A36" s="36">
        <v>31</v>
      </c>
      <c r="B36" s="32"/>
      <c r="C36" s="35" t="s">
        <v>33</v>
      </c>
      <c r="D36" s="30">
        <v>386</v>
      </c>
      <c r="E36" s="30">
        <v>48324113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955</v>
      </c>
      <c r="E38" s="6">
        <f>E39+E40+E41</f>
        <v>58750062</v>
      </c>
    </row>
    <row r="39" spans="1:5" x14ac:dyDescent="0.3">
      <c r="A39" s="36">
        <v>34</v>
      </c>
      <c r="B39" s="32"/>
      <c r="C39" s="35" t="s">
        <v>36</v>
      </c>
      <c r="D39" s="30">
        <v>955</v>
      </c>
      <c r="E39" s="30">
        <v>58750062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32</v>
      </c>
      <c r="E42" s="6">
        <f>E43</f>
        <v>1644684</v>
      </c>
    </row>
    <row r="43" spans="1:5" x14ac:dyDescent="0.3">
      <c r="A43" s="36">
        <v>38</v>
      </c>
      <c r="B43" s="32"/>
      <c r="C43" s="35" t="s">
        <v>40</v>
      </c>
      <c r="D43" s="30">
        <v>32</v>
      </c>
      <c r="E43" s="30">
        <v>1644684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825</v>
      </c>
      <c r="E44" s="6">
        <f>E45+E46+E47+E48</f>
        <v>48487088</v>
      </c>
    </row>
    <row r="45" spans="1:5" x14ac:dyDescent="0.3">
      <c r="A45" s="36">
        <v>40</v>
      </c>
      <c r="B45" s="32"/>
      <c r="C45" s="35" t="s">
        <v>42</v>
      </c>
      <c r="D45" s="30">
        <v>825</v>
      </c>
      <c r="E45" s="30">
        <v>48487088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350</v>
      </c>
      <c r="E49" s="6">
        <f>E50</f>
        <v>13858477</v>
      </c>
    </row>
    <row r="50" spans="1:5" x14ac:dyDescent="0.3">
      <c r="A50" s="36">
        <v>45</v>
      </c>
      <c r="B50" s="32"/>
      <c r="C50" s="35" t="s">
        <v>47</v>
      </c>
      <c r="D50" s="30">
        <v>350</v>
      </c>
      <c r="E50" s="30">
        <v>13858477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170</v>
      </c>
      <c r="E51" s="6">
        <f>E52+E53</f>
        <v>13451746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170</v>
      </c>
      <c r="E53" s="30">
        <v>13451746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165</v>
      </c>
      <c r="E54" s="6">
        <f>E55</f>
        <v>8527594</v>
      </c>
    </row>
    <row r="55" spans="1:5" x14ac:dyDescent="0.3">
      <c r="A55" s="36">
        <v>50</v>
      </c>
      <c r="B55" s="32"/>
      <c r="C55" s="35" t="s">
        <v>52</v>
      </c>
      <c r="D55" s="30">
        <v>165</v>
      </c>
      <c r="E55" s="30">
        <v>8527594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7</v>
      </c>
      <c r="E56" s="6">
        <f>E57+E58+E59+E60+E61+E62+E63+E64+E65</f>
        <v>950355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7</v>
      </c>
      <c r="E59" s="30">
        <v>950355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450</v>
      </c>
      <c r="E66" s="6">
        <f>E67+E68</f>
        <v>11172815</v>
      </c>
    </row>
    <row r="67" spans="1:5" x14ac:dyDescent="0.3">
      <c r="A67" s="36">
        <v>62</v>
      </c>
      <c r="B67" s="32"/>
      <c r="C67" s="35" t="s">
        <v>64</v>
      </c>
      <c r="D67" s="30">
        <v>450</v>
      </c>
      <c r="E67" s="30">
        <v>11172815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665</v>
      </c>
      <c r="E69" s="6">
        <f>E70</f>
        <v>13387257</v>
      </c>
    </row>
    <row r="70" spans="1:5" x14ac:dyDescent="0.3">
      <c r="A70" s="36">
        <v>65</v>
      </c>
      <c r="B70" s="32"/>
      <c r="C70" s="35" t="s">
        <v>67</v>
      </c>
      <c r="D70" s="30">
        <v>665</v>
      </c>
      <c r="E70" s="30">
        <v>13387257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510</v>
      </c>
      <c r="E73" s="6">
        <f>E74</f>
        <v>19863990</v>
      </c>
    </row>
    <row r="74" spans="1:5" x14ac:dyDescent="0.3">
      <c r="A74" s="36">
        <v>69</v>
      </c>
      <c r="B74" s="32"/>
      <c r="C74" s="35" t="s">
        <v>71</v>
      </c>
      <c r="D74" s="30">
        <v>510</v>
      </c>
      <c r="E74" s="30">
        <v>19863990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12</v>
      </c>
      <c r="E75" s="6">
        <f>E76</f>
        <v>368067</v>
      </c>
    </row>
    <row r="76" spans="1:5" x14ac:dyDescent="0.3">
      <c r="A76" s="36">
        <v>71</v>
      </c>
      <c r="B76" s="32"/>
      <c r="C76" s="35" t="s">
        <v>73</v>
      </c>
      <c r="D76" s="30">
        <v>12</v>
      </c>
      <c r="E76" s="30">
        <v>368067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165</v>
      </c>
      <c r="E77" s="6">
        <f>E78+E79</f>
        <v>24095534</v>
      </c>
    </row>
    <row r="78" spans="1:5" x14ac:dyDescent="0.3">
      <c r="A78" s="36">
        <v>73</v>
      </c>
      <c r="B78" s="32"/>
      <c r="C78" s="35" t="s">
        <v>75</v>
      </c>
      <c r="D78" s="30">
        <v>165</v>
      </c>
      <c r="E78" s="30">
        <v>24095534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1</v>
      </c>
      <c r="E80" s="6">
        <f>E81</f>
        <v>24151</v>
      </c>
    </row>
    <row r="81" spans="1:5" x14ac:dyDescent="0.3">
      <c r="A81" s="36">
        <v>76</v>
      </c>
      <c r="B81" s="32"/>
      <c r="C81" s="35" t="s">
        <v>78</v>
      </c>
      <c r="D81" s="30">
        <v>1</v>
      </c>
      <c r="E81" s="30">
        <v>24151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355</v>
      </c>
      <c r="E82" s="6">
        <f>E83</f>
        <v>7701885</v>
      </c>
    </row>
    <row r="83" spans="1:5" x14ac:dyDescent="0.3">
      <c r="A83" s="36">
        <v>78</v>
      </c>
      <c r="B83" s="32"/>
      <c r="C83" s="35" t="s">
        <v>80</v>
      </c>
      <c r="D83" s="30">
        <v>355</v>
      </c>
      <c r="E83" s="30">
        <v>7701885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38</v>
      </c>
      <c r="E84" s="6">
        <f>E85</f>
        <v>2231023</v>
      </c>
    </row>
    <row r="85" spans="1:5" x14ac:dyDescent="0.3">
      <c r="A85" s="36">
        <v>80</v>
      </c>
      <c r="B85" s="32"/>
      <c r="C85" s="35" t="s">
        <v>82</v>
      </c>
      <c r="D85" s="30">
        <v>38</v>
      </c>
      <c r="E85" s="30">
        <v>2231023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571</v>
      </c>
      <c r="E86" s="6">
        <f>E87+E88</f>
        <v>24264603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571</v>
      </c>
      <c r="E88" s="30">
        <v>24264603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510</v>
      </c>
      <c r="E89" s="6">
        <f>E90</f>
        <v>15860790</v>
      </c>
    </row>
    <row r="90" spans="1:5" x14ac:dyDescent="0.3">
      <c r="A90" s="36">
        <v>85</v>
      </c>
      <c r="B90" s="32"/>
      <c r="C90" s="35" t="s">
        <v>87</v>
      </c>
      <c r="D90" s="30">
        <v>510</v>
      </c>
      <c r="E90" s="30">
        <v>15860790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248</v>
      </c>
      <c r="E91" s="6">
        <f>E92+E93</f>
        <v>6080293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248</v>
      </c>
      <c r="E93" s="30">
        <v>6080293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237</v>
      </c>
      <c r="E94" s="6">
        <f>E95</f>
        <v>8834855</v>
      </c>
    </row>
    <row r="95" spans="1:5" x14ac:dyDescent="0.3">
      <c r="A95" s="36">
        <v>90</v>
      </c>
      <c r="B95" s="32"/>
      <c r="C95" s="35" t="s">
        <v>92</v>
      </c>
      <c r="D95" s="30">
        <v>237</v>
      </c>
      <c r="E95" s="30">
        <v>8834855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46</v>
      </c>
      <c r="E96" s="6">
        <f>E97</f>
        <v>5140401</v>
      </c>
    </row>
    <row r="97" spans="1:11" x14ac:dyDescent="0.3">
      <c r="A97" s="36">
        <v>92</v>
      </c>
      <c r="B97" s="32"/>
      <c r="C97" s="35" t="s">
        <v>94</v>
      </c>
      <c r="D97" s="30">
        <v>46</v>
      </c>
      <c r="E97" s="30">
        <v>5140401</v>
      </c>
    </row>
    <row r="98" spans="1:11" x14ac:dyDescent="0.3">
      <c r="A98" s="36">
        <v>93</v>
      </c>
      <c r="B98" s="32">
        <v>34</v>
      </c>
      <c r="C98" s="33" t="s">
        <v>95</v>
      </c>
      <c r="D98" s="6">
        <f>D99</f>
        <v>122</v>
      </c>
      <c r="E98" s="6">
        <f>E99</f>
        <v>3342560</v>
      </c>
    </row>
    <row r="99" spans="1:11" x14ac:dyDescent="0.3">
      <c r="A99" s="36">
        <v>94</v>
      </c>
      <c r="B99" s="32"/>
      <c r="C99" s="35" t="s">
        <v>96</v>
      </c>
      <c r="D99" s="30">
        <v>122</v>
      </c>
      <c r="E99" s="30">
        <v>3342560</v>
      </c>
    </row>
    <row r="100" spans="1:11" x14ac:dyDescent="0.3">
      <c r="A100" s="36">
        <v>95</v>
      </c>
      <c r="B100" s="32">
        <v>35</v>
      </c>
      <c r="C100" s="33" t="s">
        <v>97</v>
      </c>
      <c r="D100" s="6">
        <f>D101</f>
        <v>96</v>
      </c>
      <c r="E100" s="6">
        <f>E101</f>
        <v>4173462</v>
      </c>
    </row>
    <row r="101" spans="1:11" x14ac:dyDescent="0.3">
      <c r="A101" s="36">
        <v>96</v>
      </c>
      <c r="B101" s="32"/>
      <c r="C101" s="35" t="s">
        <v>98</v>
      </c>
      <c r="D101" s="30">
        <v>96</v>
      </c>
      <c r="E101" s="30">
        <v>4173462</v>
      </c>
    </row>
    <row r="102" spans="1:11" x14ac:dyDescent="0.3">
      <c r="A102" s="36">
        <v>97</v>
      </c>
      <c r="B102" s="32">
        <v>36</v>
      </c>
      <c r="C102" s="33" t="s">
        <v>99</v>
      </c>
      <c r="D102" s="13">
        <v>79</v>
      </c>
      <c r="E102" s="13">
        <v>1628176</v>
      </c>
    </row>
    <row r="103" spans="1:11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11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11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11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11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11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11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11" x14ac:dyDescent="0.3">
      <c r="A110" s="64" t="s">
        <v>107</v>
      </c>
      <c r="B110" s="62"/>
      <c r="C110" s="63"/>
      <c r="D110" s="39">
        <v>10391</v>
      </c>
      <c r="E110" s="39">
        <v>434878981</v>
      </c>
      <c r="G110" s="43"/>
      <c r="H110" s="43"/>
      <c r="I110" s="43"/>
      <c r="K110" s="43"/>
    </row>
    <row r="111" spans="1:11" x14ac:dyDescent="0.3">
      <c r="D111" s="40">
        <f>SUM(D108,D103,D102,D100,D98,D96,D94,D91,D89,D86,D84,D82,D80,D77,D75,D73,D71,D69,D66,D56,D54,D51,D49,D44,D42,D38,D35,D33,D31,D29,D27,D25,D22,D20,D18,D16,D10,D6)</f>
        <v>10391</v>
      </c>
      <c r="E111" s="40">
        <f>SUM(E108,E103,E102,E100,E98,E96,E94,E91,E89,E86,E84,E82,E80,E77,E75,E73,E71,E69,E66,E56,E54,E51,E49,E44,E42,E38,E35,E33,E31,E29,E27,E25,E22,E20,E18,E16,E10,E6)</f>
        <v>434878981.42190081</v>
      </c>
    </row>
    <row r="113" spans="1:5" x14ac:dyDescent="0.3">
      <c r="A113" s="56" t="s">
        <v>1</v>
      </c>
      <c r="B113" s="56" t="s">
        <v>108</v>
      </c>
      <c r="C113" s="59" t="s">
        <v>109</v>
      </c>
      <c r="D113" s="60" t="s">
        <v>110</v>
      </c>
      <c r="E113" s="60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1100</v>
      </c>
      <c r="E116" s="44">
        <v>8253267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4</v>
      </c>
      <c r="E117" s="44">
        <v>519181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2</v>
      </c>
      <c r="E118" s="44">
        <v>320856</v>
      </c>
    </row>
    <row r="120" spans="1:5" x14ac:dyDescent="0.3">
      <c r="A120" s="48"/>
    </row>
    <row r="121" spans="1:5" x14ac:dyDescent="0.3">
      <c r="A121" s="56" t="s">
        <v>1</v>
      </c>
      <c r="B121" s="56"/>
      <c r="C121" s="59" t="s">
        <v>117</v>
      </c>
      <c r="D121" s="60" t="s">
        <v>3</v>
      </c>
      <c r="E121" s="60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6">
        <v>1</v>
      </c>
      <c r="B124" s="46"/>
      <c r="C124" s="41" t="s">
        <v>118</v>
      </c>
      <c r="D124" s="45">
        <v>0</v>
      </c>
      <c r="E124" s="45">
        <v>0</v>
      </c>
    </row>
    <row r="125" spans="1:5" s="51" customFormat="1" x14ac:dyDescent="0.3">
      <c r="A125" s="52">
        <v>2</v>
      </c>
      <c r="B125" s="52"/>
      <c r="C125" s="41" t="s">
        <v>306</v>
      </c>
      <c r="D125" s="45">
        <v>0</v>
      </c>
      <c r="E125" s="45">
        <v>0</v>
      </c>
    </row>
    <row r="126" spans="1:5" x14ac:dyDescent="0.3">
      <c r="A126" s="46">
        <v>3</v>
      </c>
      <c r="C126" s="47" t="s">
        <v>119</v>
      </c>
      <c r="D126" s="45">
        <v>0</v>
      </c>
      <c r="E126" s="45">
        <v>0</v>
      </c>
    </row>
    <row r="127" spans="1:5" x14ac:dyDescent="0.3">
      <c r="A127" s="52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2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2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2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2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2">
        <v>9</v>
      </c>
      <c r="B132" s="49"/>
      <c r="C132" s="41" t="s">
        <v>125</v>
      </c>
      <c r="D132" s="45">
        <v>0</v>
      </c>
      <c r="E132" s="45">
        <v>0</v>
      </c>
    </row>
    <row r="133" spans="1:5" s="51" customFormat="1" x14ac:dyDescent="0.3">
      <c r="A133" s="52">
        <v>10</v>
      </c>
      <c r="B133" s="49"/>
      <c r="C133" s="41" t="s">
        <v>310</v>
      </c>
      <c r="D133" s="45">
        <v>0</v>
      </c>
      <c r="E133" s="45">
        <v>0</v>
      </c>
    </row>
    <row r="134" spans="1:5" x14ac:dyDescent="0.3">
      <c r="A134" s="52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2">
        <v>12</v>
      </c>
      <c r="B135" s="49"/>
      <c r="C135" s="47" t="s">
        <v>307</v>
      </c>
      <c r="D135" s="45">
        <v>0</v>
      </c>
      <c r="E135" s="45">
        <v>0</v>
      </c>
    </row>
    <row r="136" spans="1:5" x14ac:dyDescent="0.3">
      <c r="A136" s="52">
        <v>13</v>
      </c>
      <c r="B136" s="49"/>
      <c r="C136" s="47" t="s">
        <v>308</v>
      </c>
      <c r="D136" s="45">
        <v>0</v>
      </c>
      <c r="E136" s="45">
        <v>0</v>
      </c>
    </row>
    <row r="137" spans="1:5" x14ac:dyDescent="0.3">
      <c r="A137" s="52">
        <v>14</v>
      </c>
      <c r="B137" s="49"/>
      <c r="C137" s="47" t="s">
        <v>309</v>
      </c>
      <c r="D137" s="45">
        <v>0</v>
      </c>
      <c r="E137" s="45">
        <v>0</v>
      </c>
    </row>
    <row r="138" spans="1:5" x14ac:dyDescent="0.3">
      <c r="A138" s="61" t="s">
        <v>107</v>
      </c>
      <c r="B138" s="62"/>
      <c r="C138" s="63"/>
      <c r="D138" s="39">
        <v>0</v>
      </c>
      <c r="E138" s="39">
        <v>0</v>
      </c>
    </row>
    <row r="139" spans="1:5" x14ac:dyDescent="0.3">
      <c r="D139" s="40"/>
      <c r="E139" s="40"/>
    </row>
    <row r="212" spans="1:5" x14ac:dyDescent="0.3">
      <c r="A212" s="48"/>
      <c r="E212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38:C138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99" priority="116">
      <formula>IF($B6&lt;&gt;"",1,0)</formula>
    </cfRule>
  </conditionalFormatting>
  <conditionalFormatting sqref="D10:E10">
    <cfRule type="expression" dxfId="98" priority="115">
      <formula>IF($B10&lt;&gt;"",1,0)</formula>
    </cfRule>
  </conditionalFormatting>
  <conditionalFormatting sqref="D16:E16">
    <cfRule type="expression" dxfId="97" priority="114">
      <formula>IF($B16&lt;&gt;"",1,0)</formula>
    </cfRule>
  </conditionalFormatting>
  <conditionalFormatting sqref="D18:E18">
    <cfRule type="expression" dxfId="96" priority="113">
      <formula>IF($B18&lt;&gt;"",1,0)</formula>
    </cfRule>
  </conditionalFormatting>
  <conditionalFormatting sqref="D20:E20">
    <cfRule type="expression" dxfId="95" priority="112">
      <formula>IF($B20&lt;&gt;"",1,0)</formula>
    </cfRule>
  </conditionalFormatting>
  <conditionalFormatting sqref="D22:E22">
    <cfRule type="expression" dxfId="94" priority="111">
      <formula>IF($B22&lt;&gt;"",1,0)</formula>
    </cfRule>
  </conditionalFormatting>
  <conditionalFormatting sqref="D25:E25">
    <cfRule type="expression" dxfId="93" priority="110">
      <formula>IF($B25&lt;&gt;"",1,0)</formula>
    </cfRule>
  </conditionalFormatting>
  <conditionalFormatting sqref="D27:E27">
    <cfRule type="expression" dxfId="92" priority="109">
      <formula>IF($B27&lt;&gt;"",1,0)</formula>
    </cfRule>
  </conditionalFormatting>
  <conditionalFormatting sqref="D29:E29">
    <cfRule type="expression" dxfId="91" priority="108">
      <formula>IF($B29&lt;&gt;"",1,0)</formula>
    </cfRule>
  </conditionalFormatting>
  <conditionalFormatting sqref="D31:E31">
    <cfRule type="expression" dxfId="90" priority="107">
      <formula>IF($B31&lt;&gt;"",1,0)</formula>
    </cfRule>
  </conditionalFormatting>
  <conditionalFormatting sqref="D33:E33">
    <cfRule type="expression" dxfId="89" priority="106">
      <formula>IF($B33&lt;&gt;"",1,0)</formula>
    </cfRule>
  </conditionalFormatting>
  <conditionalFormatting sqref="D35:E35">
    <cfRule type="expression" dxfId="88" priority="105">
      <formula>IF($B35&lt;&gt;"",1,0)</formula>
    </cfRule>
  </conditionalFormatting>
  <conditionalFormatting sqref="D38:E38">
    <cfRule type="expression" dxfId="87" priority="104">
      <formula>IF($B38&lt;&gt;"",1,0)</formula>
    </cfRule>
  </conditionalFormatting>
  <conditionalFormatting sqref="D42:E42">
    <cfRule type="expression" dxfId="86" priority="103">
      <formula>IF($B42&lt;&gt;"",1,0)</formula>
    </cfRule>
  </conditionalFormatting>
  <conditionalFormatting sqref="D44:E44">
    <cfRule type="expression" dxfId="85" priority="102">
      <formula>IF($B44&lt;&gt;"",1,0)</formula>
    </cfRule>
  </conditionalFormatting>
  <conditionalFormatting sqref="D49:E49">
    <cfRule type="expression" dxfId="84" priority="101">
      <formula>IF($B49&lt;&gt;"",1,0)</formula>
    </cfRule>
  </conditionalFormatting>
  <conditionalFormatting sqref="D51:E51">
    <cfRule type="expression" dxfId="83" priority="100">
      <formula>IF($B51&lt;&gt;"",1,0)</formula>
    </cfRule>
  </conditionalFormatting>
  <conditionalFormatting sqref="D54:E54">
    <cfRule type="expression" dxfId="82" priority="99">
      <formula>IF($B54&lt;&gt;"",1,0)</formula>
    </cfRule>
  </conditionalFormatting>
  <conditionalFormatting sqref="D56:E56">
    <cfRule type="expression" dxfId="81" priority="98">
      <formula>IF($B56&lt;&gt;"",1,0)</formula>
    </cfRule>
  </conditionalFormatting>
  <conditionalFormatting sqref="D66:E66">
    <cfRule type="expression" dxfId="80" priority="97">
      <formula>IF($B66&lt;&gt;"",1,0)</formula>
    </cfRule>
  </conditionalFormatting>
  <conditionalFormatting sqref="D69:E69">
    <cfRule type="expression" dxfId="79" priority="96">
      <formula>IF($B69&lt;&gt;"",1,0)</formula>
    </cfRule>
  </conditionalFormatting>
  <conditionalFormatting sqref="D71:E71">
    <cfRule type="expression" dxfId="78" priority="95">
      <formula>IF($B71&lt;&gt;"",1,0)</formula>
    </cfRule>
  </conditionalFormatting>
  <conditionalFormatting sqref="D73:E73">
    <cfRule type="expression" dxfId="77" priority="94">
      <formula>IF($B73&lt;&gt;"",1,0)</formula>
    </cfRule>
  </conditionalFormatting>
  <conditionalFormatting sqref="D75:E75">
    <cfRule type="expression" dxfId="76" priority="93">
      <formula>IF($B75&lt;&gt;"",1,0)</formula>
    </cfRule>
  </conditionalFormatting>
  <conditionalFormatting sqref="D77:E77">
    <cfRule type="expression" dxfId="75" priority="92">
      <formula>IF($B77&lt;&gt;"",1,0)</formula>
    </cfRule>
  </conditionalFormatting>
  <conditionalFormatting sqref="D80:E80">
    <cfRule type="expression" dxfId="74" priority="91">
      <formula>IF($B80&lt;&gt;"",1,0)</formula>
    </cfRule>
  </conditionalFormatting>
  <conditionalFormatting sqref="D82:E82">
    <cfRule type="expression" dxfId="73" priority="90">
      <formula>IF($B82&lt;&gt;"",1,0)</formula>
    </cfRule>
  </conditionalFormatting>
  <conditionalFormatting sqref="D84:E84">
    <cfRule type="expression" dxfId="72" priority="89">
      <formula>IF($B84&lt;&gt;"",1,0)</formula>
    </cfRule>
  </conditionalFormatting>
  <conditionalFormatting sqref="D86:E86">
    <cfRule type="expression" dxfId="71" priority="88">
      <formula>IF($B86&lt;&gt;"",1,0)</formula>
    </cfRule>
  </conditionalFormatting>
  <conditionalFormatting sqref="D89:E89">
    <cfRule type="expression" dxfId="70" priority="87">
      <formula>IF($B89&lt;&gt;"",1,0)</formula>
    </cfRule>
  </conditionalFormatting>
  <conditionalFormatting sqref="D91:E91">
    <cfRule type="expression" dxfId="69" priority="86">
      <formula>IF($B91&lt;&gt;"",1,0)</formula>
    </cfRule>
  </conditionalFormatting>
  <conditionalFormatting sqref="D94:E94">
    <cfRule type="expression" dxfId="68" priority="85">
      <formula>IF($B94&lt;&gt;"",1,0)</formula>
    </cfRule>
  </conditionalFormatting>
  <conditionalFormatting sqref="D96:E96">
    <cfRule type="expression" dxfId="67" priority="84">
      <formula>IF($B96&lt;&gt;"",1,0)</formula>
    </cfRule>
  </conditionalFormatting>
  <conditionalFormatting sqref="D98:E98">
    <cfRule type="expression" dxfId="66" priority="83">
      <formula>IF($B98&lt;&gt;"",1,0)</formula>
    </cfRule>
  </conditionalFormatting>
  <conditionalFormatting sqref="D100:E100">
    <cfRule type="expression" dxfId="65" priority="82">
      <formula>IF($B100&lt;&gt;"",1,0)</formula>
    </cfRule>
  </conditionalFormatting>
  <conditionalFormatting sqref="D102:E103">
    <cfRule type="expression" dxfId="64" priority="81">
      <formula>IF($B102&lt;&gt;"",1,0)</formula>
    </cfRule>
  </conditionalFormatting>
  <conditionalFormatting sqref="D108:E108">
    <cfRule type="expression" dxfId="63" priority="9">
      <formula>IF($B108&lt;&gt;"",1,0)</formula>
    </cfRule>
  </conditionalFormatting>
  <conditionalFormatting sqref="E110">
    <cfRule type="cellIs" dxfId="62" priority="1" operator="equal">
      <formula>$E$42+$E$44+$E$49+$E$51+$E$54+$E$56+$E$66+$E$69+$E$71+$E$73+$E$75+$E$77+$E$80+$E$82+$E$84+$E$86+$E$89+$E$91+$E$94+$E$96+$E$98+$E$100+$E$102+$E$103+$E$108</formula>
    </cfRule>
    <cfRule type="cellIs" dxfId="61" priority="2" operator="greaterThan">
      <formula>$E$42+$E$44+$E$49+$E$51+$E$54+$E$56+$E$66+$E$69+$E$71+$E$73+$E$75+$E$77+$E$80+$E$82+$E$84+$E$86+$E$89+$E$91+$E$94+$E$96+$E$98+$E$100+$E$102+$E$103+$E$108</formula>
    </cfRule>
    <cfRule type="cellIs" dxfId="60" priority="297" operator="lessThan">
      <formula>$E$42+$E$44+$E$49+$E$51+$E$54+$E$56+$E$66+$E$69+$E$71+$E$73+$E$75+$E$77+$E$80+$E$82+$E$84+$E$86+$E$89+$E$91+$E$94+$E$96+$E$98+$E$100+$E$102+$E$103+$E$108</formula>
    </cfRule>
  </conditionalFormatting>
  <conditionalFormatting sqref="D138">
    <cfRule type="cellIs" dxfId="59" priority="7" operator="equal">
      <formula>$D$124+$D$126+$D$127+$D$128+$D$129+$D$130+$D$131+$D$132+$D$134+$D$135+$D$136+$D$137</formula>
    </cfRule>
    <cfRule type="cellIs" dxfId="58" priority="8" operator="lessThan">
      <formula>$D$124+$D$126+$D$127+$D$128+$D$129+$D$130+$D$131+$D$132+$D$134+$D$135+$D$136+$D$137</formula>
    </cfRule>
    <cfRule type="cellIs" dxfId="57" priority="298" operator="greaterThan">
      <formula>$D$124+$D$126+$D$127+$D$128+$D$129+$D$130+$D$131+$D$132+$D$134+$D$135+$D$136+$D$137</formula>
    </cfRule>
  </conditionalFormatting>
  <conditionalFormatting sqref="E138">
    <cfRule type="cellIs" dxfId="56" priority="4" operator="equal">
      <formula>$E$124++$E$126+$E$127+$E$128+$E$129+$E$130+$E$131+$E$132+$E$134+$E$135+$E$136+$E$137</formula>
    </cfRule>
    <cfRule type="cellIs" dxfId="55" priority="5" operator="lessThan">
      <formula>$E$124++$E$126+$E$127+$E$128+$E$129+$E$130+$E$131+$E$132+$E$134+$E$135+$E$136+$E$137</formula>
    </cfRule>
    <cfRule type="cellIs" dxfId="54" priority="6" operator="greaterThan">
      <formula>$E$124++$E$126+$E$127+$E$128+$E$129+$E$130+$E$131+$E$132+$E$134+$E$135+$E$136+$E$137</formula>
    </cfRule>
  </conditionalFormatting>
  <conditionalFormatting sqref="D110">
    <cfRule type="cellIs" dxfId="53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55" zoomScaleNormal="55" workbookViewId="0">
      <pane xSplit="3" ySplit="5" topLeftCell="D73" activePane="bottomRight" state="frozen"/>
      <selection pane="topRight" activeCell="D1" sqref="D1"/>
      <selection pane="bottomLeft" activeCell="A6" sqref="A6"/>
      <selection pane="bottomRight" activeCell="K105" sqref="K105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8" width="13.7109375" style="48" bestFit="1" customWidth="1"/>
    <col min="9" max="16384" width="9.140625" style="48"/>
  </cols>
  <sheetData>
    <row r="1" spans="1:5" ht="75" customHeight="1" x14ac:dyDescent="0.3">
      <c r="A1" s="53" t="s">
        <v>0</v>
      </c>
      <c r="B1" s="54"/>
      <c r="C1" s="55"/>
      <c r="D1" s="54"/>
      <c r="E1" s="54"/>
    </row>
    <row r="3" spans="1:5" x14ac:dyDescent="0.3">
      <c r="A3" s="56" t="s">
        <v>1</v>
      </c>
      <c r="B3" s="56"/>
      <c r="C3" s="59" t="s">
        <v>2</v>
      </c>
      <c r="D3" s="60" t="s">
        <v>3</v>
      </c>
      <c r="E3" s="60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1202</v>
      </c>
      <c r="E10" s="34">
        <f>E11+E12+E13+E14+E15</f>
        <v>21871936</v>
      </c>
    </row>
    <row r="11" spans="1:5" x14ac:dyDescent="0.3">
      <c r="A11" s="36">
        <v>6</v>
      </c>
      <c r="B11" s="32"/>
      <c r="C11" s="35" t="s">
        <v>10</v>
      </c>
      <c r="D11" s="30">
        <v>1202</v>
      </c>
      <c r="E11" s="30">
        <v>21871936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10</v>
      </c>
      <c r="E18" s="34">
        <f>E19</f>
        <v>145920</v>
      </c>
    </row>
    <row r="19" spans="1:5" x14ac:dyDescent="0.3">
      <c r="A19" s="36">
        <v>14</v>
      </c>
      <c r="B19" s="32"/>
      <c r="C19" s="35" t="s">
        <v>16</v>
      </c>
      <c r="D19" s="30">
        <v>10</v>
      </c>
      <c r="E19" s="30">
        <v>145920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601</v>
      </c>
      <c r="E38" s="34">
        <f>E39+E40+E41</f>
        <v>8868357</v>
      </c>
    </row>
    <row r="39" spans="1:5" x14ac:dyDescent="0.3">
      <c r="A39" s="36">
        <v>34</v>
      </c>
      <c r="B39" s="32"/>
      <c r="C39" s="35" t="s">
        <v>36</v>
      </c>
      <c r="D39" s="30">
        <v>601</v>
      </c>
      <c r="E39" s="30">
        <v>8868357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60</v>
      </c>
      <c r="E44" s="34">
        <f>E45+E46+E47+E48</f>
        <v>964059</v>
      </c>
    </row>
    <row r="45" spans="1:5" x14ac:dyDescent="0.3">
      <c r="A45" s="36">
        <v>40</v>
      </c>
      <c r="B45" s="32"/>
      <c r="C45" s="35" t="s">
        <v>42</v>
      </c>
      <c r="D45" s="30">
        <v>60</v>
      </c>
      <c r="E45" s="30">
        <v>964059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130</v>
      </c>
      <c r="E49" s="34">
        <f>E50</f>
        <v>2003537</v>
      </c>
    </row>
    <row r="50" spans="1:5" x14ac:dyDescent="0.3">
      <c r="A50" s="36">
        <v>45</v>
      </c>
      <c r="B50" s="32"/>
      <c r="C50" s="35" t="s">
        <v>47</v>
      </c>
      <c r="D50" s="30">
        <v>130</v>
      </c>
      <c r="E50" s="30">
        <v>2003537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2</v>
      </c>
      <c r="E54" s="34">
        <f>E55</f>
        <v>65582</v>
      </c>
    </row>
    <row r="55" spans="1:5" x14ac:dyDescent="0.3">
      <c r="A55" s="36">
        <v>50</v>
      </c>
      <c r="B55" s="32"/>
      <c r="C55" s="35" t="s">
        <v>52</v>
      </c>
      <c r="D55" s="30">
        <v>2</v>
      </c>
      <c r="E55" s="30">
        <v>65582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30</v>
      </c>
      <c r="E66" s="34">
        <f>E67+E68</f>
        <v>363981</v>
      </c>
    </row>
    <row r="67" spans="1:5" x14ac:dyDescent="0.3">
      <c r="A67" s="36">
        <v>62</v>
      </c>
      <c r="B67" s="32"/>
      <c r="C67" s="35" t="s">
        <v>64</v>
      </c>
      <c r="D67" s="30">
        <v>30</v>
      </c>
      <c r="E67" s="30">
        <v>363981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250</v>
      </c>
      <c r="E69" s="34">
        <f>E70</f>
        <v>1598567</v>
      </c>
    </row>
    <row r="70" spans="1:5" x14ac:dyDescent="0.3">
      <c r="A70" s="36">
        <v>65</v>
      </c>
      <c r="B70" s="32"/>
      <c r="C70" s="35" t="s">
        <v>67</v>
      </c>
      <c r="D70" s="30">
        <v>250</v>
      </c>
      <c r="E70" s="30">
        <v>1598567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3</v>
      </c>
      <c r="E73" s="34">
        <f>E74</f>
        <v>44268</v>
      </c>
    </row>
    <row r="74" spans="1:5" x14ac:dyDescent="0.3">
      <c r="A74" s="36">
        <v>69</v>
      </c>
      <c r="B74" s="32"/>
      <c r="C74" s="35" t="s">
        <v>71</v>
      </c>
      <c r="D74" s="30">
        <v>3</v>
      </c>
      <c r="E74" s="30">
        <v>44268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15</v>
      </c>
      <c r="E75" s="34">
        <f>E76</f>
        <v>359063</v>
      </c>
    </row>
    <row r="76" spans="1:5" x14ac:dyDescent="0.3">
      <c r="A76" s="36">
        <v>71</v>
      </c>
      <c r="B76" s="32"/>
      <c r="C76" s="35" t="s">
        <v>73</v>
      </c>
      <c r="D76" s="30">
        <v>15</v>
      </c>
      <c r="E76" s="30">
        <v>359063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10</v>
      </c>
      <c r="E82" s="34">
        <f>E83</f>
        <v>121327</v>
      </c>
    </row>
    <row r="83" spans="1:5" x14ac:dyDescent="0.3">
      <c r="A83" s="36">
        <v>78</v>
      </c>
      <c r="B83" s="32"/>
      <c r="C83" s="35" t="s">
        <v>80</v>
      </c>
      <c r="D83" s="30">
        <v>10</v>
      </c>
      <c r="E83" s="30">
        <v>121327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60</v>
      </c>
      <c r="E86" s="34">
        <f>E87+E88</f>
        <v>1058743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60</v>
      </c>
      <c r="E88" s="30">
        <v>1058743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2</v>
      </c>
      <c r="E89" s="34">
        <f>E90</f>
        <v>26889</v>
      </c>
    </row>
    <row r="90" spans="1:5" x14ac:dyDescent="0.3">
      <c r="A90" s="36">
        <v>85</v>
      </c>
      <c r="B90" s="32"/>
      <c r="C90" s="35" t="s">
        <v>87</v>
      </c>
      <c r="D90" s="30">
        <v>2</v>
      </c>
      <c r="E90" s="30">
        <v>26889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8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8" x14ac:dyDescent="0.3">
      <c r="A98" s="36">
        <v>93</v>
      </c>
      <c r="B98" s="32">
        <v>34</v>
      </c>
      <c r="C98" s="33" t="s">
        <v>95</v>
      </c>
      <c r="D98" s="34">
        <f>D99</f>
        <v>5</v>
      </c>
      <c r="E98" s="34">
        <f>E99</f>
        <v>90176</v>
      </c>
    </row>
    <row r="99" spans="1:8" x14ac:dyDescent="0.3">
      <c r="A99" s="36">
        <v>94</v>
      </c>
      <c r="B99" s="32"/>
      <c r="C99" s="35" t="s">
        <v>96</v>
      </c>
      <c r="D99" s="30">
        <v>5</v>
      </c>
      <c r="E99" s="30">
        <v>90176</v>
      </c>
    </row>
    <row r="100" spans="1:8" x14ac:dyDescent="0.3">
      <c r="A100" s="36">
        <v>95</v>
      </c>
      <c r="B100" s="32">
        <v>35</v>
      </c>
      <c r="C100" s="33" t="s">
        <v>97</v>
      </c>
      <c r="D100" s="34">
        <f>D101</f>
        <v>60</v>
      </c>
      <c r="E100" s="34">
        <f>E101</f>
        <v>1102274</v>
      </c>
    </row>
    <row r="101" spans="1:8" x14ac:dyDescent="0.3">
      <c r="A101" s="36">
        <v>96</v>
      </c>
      <c r="B101" s="32"/>
      <c r="C101" s="35" t="s">
        <v>98</v>
      </c>
      <c r="D101" s="30">
        <v>60</v>
      </c>
      <c r="E101" s="30">
        <v>1102274</v>
      </c>
    </row>
    <row r="102" spans="1:8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8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8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8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8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8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8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8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8" x14ac:dyDescent="0.3">
      <c r="A110" s="64" t="s">
        <v>107</v>
      </c>
      <c r="B110" s="62"/>
      <c r="C110" s="63"/>
      <c r="D110" s="19">
        <v>2440</v>
      </c>
      <c r="E110" s="19">
        <v>38684679</v>
      </c>
      <c r="H110" s="43"/>
    </row>
    <row r="111" spans="1:8" x14ac:dyDescent="0.3">
      <c r="D111" s="21"/>
      <c r="E111" s="21"/>
    </row>
    <row r="170" spans="1:5" x14ac:dyDescent="0.3">
      <c r="A170" s="48"/>
      <c r="D170" s="37"/>
      <c r="E170" s="37"/>
    </row>
  </sheetData>
  <sheetProtection password="CC5D" sheet="1" objects="1" scenarios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0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49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48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47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6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5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44" activePane="bottomRight" state="frozen"/>
      <selection pane="topRight" activeCell="D1" sqref="D1"/>
      <selection pane="bottomLeft" activeCell="A6" sqref="A6"/>
      <selection pane="bottomRight" activeCell="F188" sqref="F18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16.140625" style="48" bestFit="1" customWidth="1"/>
    <col min="8" max="8" width="11.5703125" style="48" bestFit="1" customWidth="1"/>
    <col min="9" max="9" width="9.140625" style="48"/>
    <col min="10" max="10" width="10.28515625" style="48" bestFit="1" customWidth="1"/>
    <col min="11" max="16384" width="9.140625" style="48"/>
  </cols>
  <sheetData>
    <row r="1" spans="1:5" ht="63" customHeight="1" x14ac:dyDescent="0.3">
      <c r="A1" s="53" t="s">
        <v>0</v>
      </c>
      <c r="B1" s="55"/>
      <c r="C1" s="55"/>
      <c r="D1" s="54"/>
      <c r="E1" s="54"/>
    </row>
    <row r="3" spans="1:5" x14ac:dyDescent="0.3">
      <c r="A3" s="56" t="s">
        <v>1</v>
      </c>
      <c r="B3" s="56" t="s">
        <v>108</v>
      </c>
      <c r="C3" s="65" t="s">
        <v>109</v>
      </c>
      <c r="D3" s="66" t="s">
        <v>127</v>
      </c>
      <c r="E3" s="66" t="s">
        <v>4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50">
        <v>1</v>
      </c>
      <c r="B6" s="67" t="s">
        <v>128</v>
      </c>
      <c r="C6" s="14" t="s">
        <v>129</v>
      </c>
      <c r="D6" s="30">
        <v>24500</v>
      </c>
      <c r="E6" s="30">
        <v>11212806</v>
      </c>
    </row>
    <row r="7" spans="1:5" x14ac:dyDescent="0.3">
      <c r="A7" s="50">
        <v>2</v>
      </c>
      <c r="B7" s="57"/>
      <c r="C7" s="14" t="s">
        <v>130</v>
      </c>
      <c r="D7" s="30">
        <v>9600</v>
      </c>
      <c r="E7" s="30">
        <v>4393589</v>
      </c>
    </row>
    <row r="8" spans="1:5" x14ac:dyDescent="0.3">
      <c r="A8" s="50">
        <v>3</v>
      </c>
      <c r="B8" s="57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57"/>
      <c r="C9" s="14" t="s">
        <v>132</v>
      </c>
      <c r="D9" s="30">
        <v>700</v>
      </c>
      <c r="E9" s="30">
        <v>196334</v>
      </c>
    </row>
    <row r="10" spans="1:5" x14ac:dyDescent="0.3">
      <c r="A10" s="50">
        <v>5</v>
      </c>
      <c r="B10" s="57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57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57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57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57"/>
      <c r="C14" s="14" t="s">
        <v>137</v>
      </c>
      <c r="D14" s="30">
        <v>2440</v>
      </c>
      <c r="E14" s="30">
        <v>883853</v>
      </c>
    </row>
    <row r="15" spans="1:5" x14ac:dyDescent="0.3">
      <c r="A15" s="50">
        <v>10</v>
      </c>
      <c r="B15" s="57"/>
      <c r="C15" s="14" t="s">
        <v>138</v>
      </c>
      <c r="D15" s="30">
        <v>3800</v>
      </c>
      <c r="E15" s="30">
        <v>1663413</v>
      </c>
    </row>
    <row r="16" spans="1:5" x14ac:dyDescent="0.3">
      <c r="A16" s="50">
        <v>11</v>
      </c>
      <c r="B16" s="57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57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57"/>
      <c r="C18" s="14" t="s">
        <v>141</v>
      </c>
      <c r="D18" s="30">
        <v>2300</v>
      </c>
      <c r="E18" s="30">
        <v>971578</v>
      </c>
    </row>
    <row r="19" spans="1:5" x14ac:dyDescent="0.3">
      <c r="A19" s="50">
        <v>14</v>
      </c>
      <c r="B19" s="57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57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57"/>
      <c r="C21" s="14" t="s">
        <v>144</v>
      </c>
      <c r="D21" s="30">
        <v>800</v>
      </c>
      <c r="E21" s="30">
        <v>319951</v>
      </c>
    </row>
    <row r="22" spans="1:5" x14ac:dyDescent="0.3">
      <c r="A22" s="50">
        <v>17</v>
      </c>
      <c r="B22" s="57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57"/>
      <c r="C23" s="14" t="s">
        <v>146</v>
      </c>
      <c r="D23" s="30">
        <v>3000</v>
      </c>
      <c r="E23" s="30">
        <v>973231</v>
      </c>
    </row>
    <row r="24" spans="1:5" x14ac:dyDescent="0.3">
      <c r="A24" s="50">
        <v>19</v>
      </c>
      <c r="B24" s="57"/>
      <c r="C24" s="14" t="s">
        <v>147</v>
      </c>
      <c r="D24" s="30">
        <v>3000</v>
      </c>
      <c r="E24" s="30">
        <v>815418</v>
      </c>
    </row>
    <row r="25" spans="1:5" x14ac:dyDescent="0.3">
      <c r="A25" s="50">
        <v>20</v>
      </c>
      <c r="B25" s="57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57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57"/>
      <c r="C27" s="14" t="s">
        <v>150</v>
      </c>
      <c r="D27" s="30">
        <v>1080</v>
      </c>
      <c r="E27" s="30">
        <v>341511</v>
      </c>
    </row>
    <row r="28" spans="1:5" x14ac:dyDescent="0.3">
      <c r="A28" s="50">
        <v>23</v>
      </c>
      <c r="B28" s="57"/>
      <c r="C28" s="14" t="s">
        <v>151</v>
      </c>
      <c r="D28" s="30">
        <v>1700</v>
      </c>
      <c r="E28" s="30">
        <v>620384</v>
      </c>
    </row>
    <row r="29" spans="1:5" x14ac:dyDescent="0.3">
      <c r="A29" s="50">
        <v>24</v>
      </c>
      <c r="B29" s="57"/>
      <c r="C29" s="14" t="s">
        <v>152</v>
      </c>
      <c r="D29" s="30">
        <v>220</v>
      </c>
      <c r="E29" s="30">
        <v>26111</v>
      </c>
    </row>
    <row r="30" spans="1:5" x14ac:dyDescent="0.3">
      <c r="A30" s="50">
        <v>25</v>
      </c>
      <c r="B30" s="57"/>
      <c r="C30" s="14" t="s">
        <v>153</v>
      </c>
      <c r="D30" s="30">
        <v>300</v>
      </c>
      <c r="E30" s="30">
        <v>53871</v>
      </c>
    </row>
    <row r="31" spans="1:5" x14ac:dyDescent="0.3">
      <c r="A31" s="50">
        <v>26</v>
      </c>
      <c r="B31" s="57"/>
      <c r="C31" s="14" t="s">
        <v>154</v>
      </c>
      <c r="D31" s="30">
        <v>10000</v>
      </c>
      <c r="E31" s="30">
        <v>2821341</v>
      </c>
    </row>
    <row r="32" spans="1:5" x14ac:dyDescent="0.3">
      <c r="A32" s="50">
        <v>27</v>
      </c>
      <c r="B32" s="57"/>
      <c r="C32" s="14" t="s">
        <v>155</v>
      </c>
      <c r="D32" s="30">
        <v>16000</v>
      </c>
      <c r="E32" s="30">
        <v>5365941</v>
      </c>
    </row>
    <row r="33" spans="1:5" x14ac:dyDescent="0.3">
      <c r="A33" s="50">
        <v>28</v>
      </c>
      <c r="B33" s="57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57"/>
      <c r="C34" s="14" t="s">
        <v>157</v>
      </c>
      <c r="D34" s="30">
        <v>5500</v>
      </c>
      <c r="E34" s="30">
        <v>1194422</v>
      </c>
    </row>
    <row r="35" spans="1:5" x14ac:dyDescent="0.3">
      <c r="A35" s="50">
        <v>30</v>
      </c>
      <c r="B35" s="57"/>
      <c r="C35" s="14" t="s">
        <v>158</v>
      </c>
      <c r="D35" s="30">
        <v>2800</v>
      </c>
      <c r="E35" s="30">
        <v>499504</v>
      </c>
    </row>
    <row r="36" spans="1:5" x14ac:dyDescent="0.3">
      <c r="A36" s="50">
        <v>31</v>
      </c>
      <c r="B36" s="57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57"/>
      <c r="C37" s="14" t="s">
        <v>160</v>
      </c>
      <c r="D37" s="30">
        <v>3200</v>
      </c>
      <c r="E37" s="30">
        <v>1241330</v>
      </c>
    </row>
    <row r="38" spans="1:5" x14ac:dyDescent="0.3">
      <c r="A38" s="50">
        <v>33</v>
      </c>
      <c r="B38" s="57"/>
      <c r="C38" s="14" t="s">
        <v>161</v>
      </c>
      <c r="D38" s="30">
        <v>3200</v>
      </c>
      <c r="E38" s="30">
        <v>1253118</v>
      </c>
    </row>
    <row r="39" spans="1:5" x14ac:dyDescent="0.3">
      <c r="A39" s="50">
        <v>34</v>
      </c>
      <c r="B39" s="57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57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57"/>
      <c r="C41" s="14" t="s">
        <v>164</v>
      </c>
      <c r="D41" s="30">
        <v>1900</v>
      </c>
      <c r="E41" s="30">
        <v>296596</v>
      </c>
    </row>
    <row r="42" spans="1:5" x14ac:dyDescent="0.3">
      <c r="A42" s="50">
        <v>37</v>
      </c>
      <c r="B42" s="57"/>
      <c r="C42" s="14" t="s">
        <v>165</v>
      </c>
      <c r="D42" s="30">
        <v>27100</v>
      </c>
      <c r="E42" s="30">
        <v>5798478</v>
      </c>
    </row>
    <row r="43" spans="1:5" x14ac:dyDescent="0.3">
      <c r="A43" s="50">
        <v>44</v>
      </c>
      <c r="B43" s="57"/>
      <c r="C43" s="15" t="s">
        <v>166</v>
      </c>
      <c r="D43" s="30">
        <v>4250</v>
      </c>
      <c r="E43" s="30">
        <v>1372383</v>
      </c>
    </row>
    <row r="44" spans="1:5" x14ac:dyDescent="0.3">
      <c r="A44" s="50">
        <v>45</v>
      </c>
      <c r="B44" s="57"/>
      <c r="C44" s="15" t="s">
        <v>167</v>
      </c>
      <c r="D44" s="30"/>
      <c r="E44" s="30">
        <v>0</v>
      </c>
    </row>
    <row r="45" spans="1:5" x14ac:dyDescent="0.3">
      <c r="A45" s="50">
        <v>46</v>
      </c>
      <c r="B45" s="57"/>
      <c r="C45" s="15" t="s">
        <v>168</v>
      </c>
      <c r="D45" s="30">
        <v>40</v>
      </c>
      <c r="E45" s="30">
        <v>9189</v>
      </c>
    </row>
    <row r="46" spans="1:5" x14ac:dyDescent="0.3">
      <c r="A46" s="50">
        <v>47</v>
      </c>
      <c r="B46" s="57"/>
      <c r="C46" s="15" t="s">
        <v>169</v>
      </c>
      <c r="D46" s="30"/>
      <c r="E46" s="30">
        <v>0</v>
      </c>
    </row>
    <row r="47" spans="1:5" x14ac:dyDescent="0.3">
      <c r="A47" s="50">
        <v>48</v>
      </c>
      <c r="B47" s="57"/>
      <c r="C47" s="15" t="s">
        <v>170</v>
      </c>
      <c r="D47" s="30"/>
      <c r="E47" s="30">
        <v>0</v>
      </c>
    </row>
    <row r="48" spans="1:5" x14ac:dyDescent="0.3">
      <c r="A48" s="50">
        <v>49</v>
      </c>
      <c r="B48" s="57"/>
      <c r="C48" s="15" t="s">
        <v>171</v>
      </c>
      <c r="D48" s="30"/>
      <c r="E48" s="30">
        <v>0</v>
      </c>
    </row>
    <row r="49" spans="1:5" x14ac:dyDescent="0.3">
      <c r="A49" s="50">
        <v>50</v>
      </c>
      <c r="B49" s="57"/>
      <c r="C49" s="15" t="s">
        <v>172</v>
      </c>
      <c r="D49" s="30"/>
      <c r="E49" s="30">
        <v>0</v>
      </c>
    </row>
    <row r="50" spans="1:5" x14ac:dyDescent="0.3">
      <c r="A50" s="50">
        <v>51</v>
      </c>
      <c r="B50" s="57"/>
      <c r="C50" s="15" t="s">
        <v>173</v>
      </c>
      <c r="D50" s="30">
        <v>800</v>
      </c>
      <c r="E50" s="30">
        <v>210189</v>
      </c>
    </row>
    <row r="51" spans="1:5" x14ac:dyDescent="0.3">
      <c r="A51" s="50">
        <v>52</v>
      </c>
      <c r="B51" s="57"/>
      <c r="C51" s="15" t="s">
        <v>174</v>
      </c>
      <c r="D51" s="30">
        <v>115</v>
      </c>
      <c r="E51" s="30">
        <v>36126</v>
      </c>
    </row>
    <row r="52" spans="1:5" x14ac:dyDescent="0.3">
      <c r="A52" s="50">
        <v>53</v>
      </c>
      <c r="B52" s="57"/>
      <c r="C52" s="15" t="s">
        <v>175</v>
      </c>
      <c r="D52" s="30"/>
      <c r="E52" s="30">
        <v>0</v>
      </c>
    </row>
    <row r="53" spans="1:5" x14ac:dyDescent="0.3">
      <c r="A53" s="50">
        <v>54</v>
      </c>
      <c r="B53" s="57"/>
      <c r="C53" s="15" t="s">
        <v>176</v>
      </c>
      <c r="D53" s="30"/>
      <c r="E53" s="30">
        <v>20113</v>
      </c>
    </row>
    <row r="54" spans="1:5" x14ac:dyDescent="0.3">
      <c r="A54" s="50">
        <v>55</v>
      </c>
      <c r="B54" s="57"/>
      <c r="C54" s="15" t="s">
        <v>177</v>
      </c>
      <c r="D54" s="30"/>
      <c r="E54" s="30">
        <v>0</v>
      </c>
    </row>
    <row r="55" spans="1:5" x14ac:dyDescent="0.3">
      <c r="A55" s="50">
        <v>56</v>
      </c>
      <c r="B55" s="57"/>
      <c r="C55" s="15" t="s">
        <v>178</v>
      </c>
      <c r="D55" s="30">
        <v>330</v>
      </c>
      <c r="E55" s="30">
        <v>240970</v>
      </c>
    </row>
    <row r="56" spans="1:5" x14ac:dyDescent="0.3">
      <c r="A56" s="50">
        <v>57</v>
      </c>
      <c r="B56" s="57"/>
      <c r="C56" s="15" t="s">
        <v>179</v>
      </c>
      <c r="D56" s="30"/>
      <c r="E56" s="30">
        <v>1358982</v>
      </c>
    </row>
    <row r="57" spans="1:5" x14ac:dyDescent="0.3">
      <c r="A57" s="50">
        <v>58</v>
      </c>
      <c r="B57" s="57"/>
      <c r="C57" s="15" t="s">
        <v>180</v>
      </c>
      <c r="D57" s="30">
        <v>75</v>
      </c>
      <c r="E57" s="30">
        <v>15959</v>
      </c>
    </row>
    <row r="58" spans="1:5" x14ac:dyDescent="0.3">
      <c r="A58" s="50">
        <v>59</v>
      </c>
      <c r="B58" s="57"/>
      <c r="C58" s="15" t="s">
        <v>181</v>
      </c>
      <c r="D58" s="30">
        <v>210</v>
      </c>
      <c r="E58" s="30">
        <v>79135</v>
      </c>
    </row>
    <row r="59" spans="1:5" x14ac:dyDescent="0.3">
      <c r="A59" s="50">
        <v>60</v>
      </c>
      <c r="B59" s="57"/>
      <c r="C59" s="15" t="s">
        <v>182</v>
      </c>
      <c r="D59" s="30"/>
      <c r="E59" s="30">
        <v>0</v>
      </c>
    </row>
    <row r="60" spans="1:5" x14ac:dyDescent="0.3">
      <c r="A60" s="50">
        <v>61</v>
      </c>
      <c r="B60" s="57"/>
      <c r="C60" s="15" t="s">
        <v>183</v>
      </c>
      <c r="D60" s="30"/>
      <c r="E60" s="30">
        <v>11264</v>
      </c>
    </row>
    <row r="61" spans="1:5" x14ac:dyDescent="0.3">
      <c r="A61" s="50">
        <v>62</v>
      </c>
      <c r="B61" s="57"/>
      <c r="C61" s="15" t="s">
        <v>184</v>
      </c>
      <c r="D61" s="30"/>
      <c r="E61" s="30">
        <v>0</v>
      </c>
    </row>
    <row r="62" spans="1:5" x14ac:dyDescent="0.3">
      <c r="A62" s="50">
        <v>63</v>
      </c>
      <c r="B62" s="57"/>
      <c r="C62" s="15" t="s">
        <v>185</v>
      </c>
      <c r="D62" s="30">
        <v>200</v>
      </c>
      <c r="E62" s="30">
        <v>59741</v>
      </c>
    </row>
    <row r="63" spans="1:5" x14ac:dyDescent="0.3">
      <c r="A63" s="50">
        <v>64</v>
      </c>
      <c r="B63" s="57"/>
      <c r="C63" s="15" t="s">
        <v>186</v>
      </c>
      <c r="D63" s="30">
        <v>5130</v>
      </c>
      <c r="E63" s="30">
        <v>1485329</v>
      </c>
    </row>
    <row r="64" spans="1:5" x14ac:dyDescent="0.3">
      <c r="A64" s="50">
        <v>65</v>
      </c>
      <c r="B64" s="57"/>
      <c r="C64" s="15" t="s">
        <v>187</v>
      </c>
      <c r="D64" s="30"/>
      <c r="E64" s="30">
        <v>0</v>
      </c>
    </row>
    <row r="65" spans="1:5" x14ac:dyDescent="0.3">
      <c r="A65" s="50">
        <v>66</v>
      </c>
      <c r="B65" s="57"/>
      <c r="C65" s="15" t="s">
        <v>188</v>
      </c>
      <c r="D65" s="30">
        <v>80</v>
      </c>
      <c r="E65" s="30">
        <v>14272</v>
      </c>
    </row>
    <row r="66" spans="1:5" x14ac:dyDescent="0.3">
      <c r="A66" s="50">
        <v>67</v>
      </c>
      <c r="B66" s="58"/>
      <c r="C66" s="15" t="s">
        <v>189</v>
      </c>
      <c r="D66" s="30">
        <v>240</v>
      </c>
      <c r="E66" s="30">
        <v>44321</v>
      </c>
    </row>
    <row r="67" spans="1:5" x14ac:dyDescent="0.3">
      <c r="A67" s="50">
        <v>68</v>
      </c>
      <c r="B67" s="67" t="s">
        <v>190</v>
      </c>
      <c r="C67" s="14" t="s">
        <v>191</v>
      </c>
      <c r="D67" s="30">
        <v>1100</v>
      </c>
      <c r="E67" s="30">
        <v>331064</v>
      </c>
    </row>
    <row r="68" spans="1:5" x14ac:dyDescent="0.3">
      <c r="A68" s="50">
        <v>69</v>
      </c>
      <c r="B68" s="57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57"/>
      <c r="C69" s="14" t="s">
        <v>193</v>
      </c>
      <c r="D69" s="30">
        <v>10</v>
      </c>
      <c r="E69" s="30">
        <v>1959</v>
      </c>
    </row>
    <row r="70" spans="1:5" x14ac:dyDescent="0.3">
      <c r="A70" s="50">
        <v>71</v>
      </c>
      <c r="B70" s="57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57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57"/>
      <c r="C72" s="14" t="s">
        <v>196</v>
      </c>
      <c r="D72" s="30">
        <v>7600</v>
      </c>
      <c r="E72" s="30">
        <v>1875819</v>
      </c>
    </row>
    <row r="73" spans="1:5" x14ac:dyDescent="0.3">
      <c r="A73" s="50">
        <v>74</v>
      </c>
      <c r="B73" s="57"/>
      <c r="C73" s="14" t="s">
        <v>197</v>
      </c>
      <c r="D73" s="30"/>
      <c r="E73" s="30">
        <v>0</v>
      </c>
    </row>
    <row r="74" spans="1:5" x14ac:dyDescent="0.3">
      <c r="A74" s="50">
        <v>75</v>
      </c>
      <c r="B74" s="57"/>
      <c r="C74" s="14" t="s">
        <v>198</v>
      </c>
      <c r="D74" s="30">
        <v>1100</v>
      </c>
      <c r="E74" s="30">
        <v>306411</v>
      </c>
    </row>
    <row r="75" spans="1:5" x14ac:dyDescent="0.3">
      <c r="A75" s="50">
        <v>76</v>
      </c>
      <c r="B75" s="57"/>
      <c r="C75" s="14" t="s">
        <v>199</v>
      </c>
      <c r="D75" s="30">
        <v>90</v>
      </c>
      <c r="E75" s="30">
        <v>24800</v>
      </c>
    </row>
    <row r="76" spans="1:5" x14ac:dyDescent="0.3">
      <c r="A76" s="50">
        <v>77</v>
      </c>
      <c r="B76" s="57"/>
      <c r="C76" s="14" t="s">
        <v>200</v>
      </c>
      <c r="D76" s="30">
        <v>1300</v>
      </c>
      <c r="E76" s="30">
        <v>276628</v>
      </c>
    </row>
    <row r="77" spans="1:5" x14ac:dyDescent="0.3">
      <c r="A77" s="50">
        <v>78</v>
      </c>
      <c r="B77" s="57"/>
      <c r="C77" s="14" t="s">
        <v>201</v>
      </c>
      <c r="D77" s="30">
        <v>880</v>
      </c>
      <c r="E77" s="30">
        <v>162178</v>
      </c>
    </row>
    <row r="78" spans="1:5" x14ac:dyDescent="0.3">
      <c r="A78" s="50">
        <v>79</v>
      </c>
      <c r="B78" s="57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57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57"/>
      <c r="C80" s="14" t="s">
        <v>204</v>
      </c>
      <c r="D80" s="30">
        <v>20</v>
      </c>
      <c r="E80" s="30">
        <v>4334</v>
      </c>
    </row>
    <row r="81" spans="1:5" x14ac:dyDescent="0.3">
      <c r="A81" s="50">
        <v>82</v>
      </c>
      <c r="B81" s="57"/>
      <c r="C81" s="14" t="s">
        <v>205</v>
      </c>
      <c r="D81" s="30">
        <v>2300</v>
      </c>
      <c r="E81" s="30">
        <v>439138</v>
      </c>
    </row>
    <row r="82" spans="1:5" x14ac:dyDescent="0.3">
      <c r="A82" s="50">
        <v>83</v>
      </c>
      <c r="B82" s="57"/>
      <c r="C82" s="14" t="s">
        <v>206</v>
      </c>
      <c r="D82" s="30">
        <v>1600</v>
      </c>
      <c r="E82" s="30">
        <v>372020</v>
      </c>
    </row>
    <row r="83" spans="1:5" x14ac:dyDescent="0.3">
      <c r="A83" s="50">
        <v>84</v>
      </c>
      <c r="B83" s="57"/>
      <c r="C83" s="14" t="s">
        <v>207</v>
      </c>
      <c r="D83" s="30">
        <v>40</v>
      </c>
      <c r="E83" s="30">
        <v>6148</v>
      </c>
    </row>
    <row r="84" spans="1:5" x14ac:dyDescent="0.3">
      <c r="A84" s="50">
        <v>85</v>
      </c>
      <c r="B84" s="57"/>
      <c r="C84" s="14" t="s">
        <v>208</v>
      </c>
      <c r="D84" s="30">
        <v>100</v>
      </c>
      <c r="E84" s="30">
        <v>12278</v>
      </c>
    </row>
    <row r="85" spans="1:5" x14ac:dyDescent="0.3">
      <c r="A85" s="50">
        <v>86</v>
      </c>
      <c r="B85" s="57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57"/>
      <c r="C86" s="14" t="s">
        <v>210</v>
      </c>
      <c r="D86" s="30">
        <v>100</v>
      </c>
      <c r="E86" s="30">
        <v>26039</v>
      </c>
    </row>
    <row r="87" spans="1:5" x14ac:dyDescent="0.3">
      <c r="A87" s="50">
        <v>88</v>
      </c>
      <c r="B87" s="58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3" t="s">
        <v>212</v>
      </c>
      <c r="B88" s="62"/>
      <c r="C88" s="62"/>
      <c r="D88" s="62"/>
      <c r="E88" s="62"/>
    </row>
    <row r="89" spans="1:5" x14ac:dyDescent="0.3">
      <c r="A89" s="16">
        <v>89</v>
      </c>
      <c r="B89" s="67" t="s">
        <v>213</v>
      </c>
      <c r="C89" s="14" t="s">
        <v>214</v>
      </c>
      <c r="D89" s="30">
        <v>10</v>
      </c>
      <c r="E89" s="30">
        <v>13197</v>
      </c>
    </row>
    <row r="90" spans="1:5" x14ac:dyDescent="0.3">
      <c r="A90" s="50">
        <v>90</v>
      </c>
      <c r="B90" s="57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7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57"/>
      <c r="C92" s="14" t="s">
        <v>138</v>
      </c>
      <c r="D92" s="30">
        <v>30</v>
      </c>
      <c r="E92" s="30">
        <v>37750</v>
      </c>
    </row>
    <row r="93" spans="1:5" x14ac:dyDescent="0.3">
      <c r="A93" s="16">
        <v>93</v>
      </c>
      <c r="B93" s="57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57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7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57"/>
      <c r="C96" s="14" t="s">
        <v>146</v>
      </c>
      <c r="D96" s="30">
        <v>0</v>
      </c>
      <c r="E96" s="30">
        <v>0</v>
      </c>
    </row>
    <row r="97" spans="1:6" x14ac:dyDescent="0.3">
      <c r="A97" s="16">
        <v>97</v>
      </c>
      <c r="B97" s="57"/>
      <c r="C97" s="14" t="s">
        <v>216</v>
      </c>
      <c r="D97" s="30">
        <v>0</v>
      </c>
      <c r="E97" s="30">
        <v>0</v>
      </c>
    </row>
    <row r="98" spans="1:6" x14ac:dyDescent="0.3">
      <c r="A98" s="50">
        <v>98</v>
      </c>
      <c r="B98" s="57"/>
      <c r="C98" s="14" t="s">
        <v>148</v>
      </c>
      <c r="D98" s="30">
        <v>0</v>
      </c>
      <c r="E98" s="30">
        <v>0</v>
      </c>
    </row>
    <row r="99" spans="1:6" x14ac:dyDescent="0.3">
      <c r="A99" s="16">
        <v>99</v>
      </c>
      <c r="B99" s="57"/>
      <c r="C99" s="14" t="s">
        <v>217</v>
      </c>
      <c r="D99" s="30">
        <v>10</v>
      </c>
      <c r="E99" s="30">
        <v>10415</v>
      </c>
    </row>
    <row r="100" spans="1:6" x14ac:dyDescent="0.3">
      <c r="A100" s="50">
        <v>100</v>
      </c>
      <c r="B100" s="57"/>
      <c r="C100" s="14" t="s">
        <v>154</v>
      </c>
      <c r="D100" s="30">
        <v>11500</v>
      </c>
      <c r="E100" s="30">
        <v>9112647</v>
      </c>
    </row>
    <row r="101" spans="1:6" x14ac:dyDescent="0.3">
      <c r="A101" s="16">
        <v>101</v>
      </c>
      <c r="B101" s="57"/>
      <c r="C101" s="14" t="s">
        <v>218</v>
      </c>
      <c r="D101" s="30">
        <v>300</v>
      </c>
      <c r="E101" s="30">
        <v>179419</v>
      </c>
    </row>
    <row r="102" spans="1:6" x14ac:dyDescent="0.3">
      <c r="A102" s="50">
        <v>102</v>
      </c>
      <c r="B102" s="57"/>
      <c r="C102" s="14" t="s">
        <v>219</v>
      </c>
      <c r="D102" s="30">
        <v>160</v>
      </c>
      <c r="E102" s="30">
        <v>77126</v>
      </c>
    </row>
    <row r="103" spans="1:6" x14ac:dyDescent="0.3">
      <c r="A103" s="16">
        <v>103</v>
      </c>
      <c r="B103" s="57"/>
      <c r="C103" s="14" t="s">
        <v>160</v>
      </c>
      <c r="D103" s="30">
        <v>500</v>
      </c>
      <c r="E103" s="30">
        <v>555123</v>
      </c>
    </row>
    <row r="104" spans="1:6" x14ac:dyDescent="0.3">
      <c r="A104" s="50">
        <v>104</v>
      </c>
      <c r="B104" s="57"/>
      <c r="C104" s="14" t="s">
        <v>161</v>
      </c>
      <c r="D104" s="30">
        <v>0</v>
      </c>
      <c r="E104" s="30">
        <v>0</v>
      </c>
    </row>
    <row r="105" spans="1:6" x14ac:dyDescent="0.3">
      <c r="A105" s="16">
        <v>105</v>
      </c>
      <c r="B105" s="57"/>
      <c r="C105" s="14" t="s">
        <v>220</v>
      </c>
      <c r="D105" s="30">
        <v>600</v>
      </c>
      <c r="E105" s="30">
        <v>687233</v>
      </c>
    </row>
    <row r="106" spans="1:6" x14ac:dyDescent="0.3">
      <c r="A106" s="50">
        <v>106</v>
      </c>
      <c r="B106" s="57"/>
      <c r="C106" s="17" t="s">
        <v>221</v>
      </c>
      <c r="D106" s="30">
        <v>20</v>
      </c>
      <c r="E106" s="30">
        <v>10065</v>
      </c>
    </row>
    <row r="107" spans="1:6" x14ac:dyDescent="0.3">
      <c r="A107" s="16">
        <v>107</v>
      </c>
      <c r="B107" s="57"/>
      <c r="C107" s="17" t="s">
        <v>222</v>
      </c>
      <c r="D107" s="30">
        <v>4000</v>
      </c>
      <c r="E107" s="30">
        <v>2727956</v>
      </c>
    </row>
    <row r="108" spans="1:6" x14ac:dyDescent="0.3">
      <c r="A108" s="50">
        <v>108</v>
      </c>
      <c r="B108" s="58"/>
      <c r="C108" s="15" t="s">
        <v>134</v>
      </c>
      <c r="D108" s="30">
        <v>0</v>
      </c>
      <c r="E108" s="30">
        <v>0</v>
      </c>
    </row>
    <row r="109" spans="1:6" ht="15.75" customHeight="1" x14ac:dyDescent="0.3">
      <c r="A109" s="16"/>
      <c r="B109" s="16"/>
      <c r="C109" s="18" t="s">
        <v>107</v>
      </c>
      <c r="D109" s="19">
        <v>167980</v>
      </c>
      <c r="E109" s="19">
        <v>63150500</v>
      </c>
      <c r="F109" s="43"/>
    </row>
    <row r="110" spans="1:6" ht="15.75" customHeight="1" x14ac:dyDescent="0.3">
      <c r="A110" s="16"/>
      <c r="B110" s="16"/>
      <c r="C110" s="20"/>
      <c r="D110" s="21"/>
      <c r="E110" s="21"/>
    </row>
    <row r="111" spans="1:6" x14ac:dyDescent="0.3">
      <c r="B111" s="16"/>
    </row>
    <row r="112" spans="1:6" x14ac:dyDescent="0.3">
      <c r="A112" s="56" t="s">
        <v>1</v>
      </c>
      <c r="B112" s="56" t="s">
        <v>108</v>
      </c>
      <c r="C112" s="65" t="s">
        <v>109</v>
      </c>
      <c r="D112" s="66" t="s">
        <v>127</v>
      </c>
      <c r="E112" s="66" t="s">
        <v>4</v>
      </c>
    </row>
    <row r="113" spans="1:5" x14ac:dyDescent="0.3">
      <c r="A113" s="57"/>
      <c r="B113" s="57"/>
      <c r="C113" s="57"/>
      <c r="D113" s="57"/>
      <c r="E113" s="57"/>
    </row>
    <row r="114" spans="1:5" x14ac:dyDescent="0.3">
      <c r="A114" s="58"/>
      <c r="B114" s="58"/>
      <c r="C114" s="58"/>
      <c r="D114" s="58"/>
      <c r="E114" s="58"/>
    </row>
    <row r="115" spans="1:5" x14ac:dyDescent="0.3">
      <c r="A115" s="50">
        <v>1</v>
      </c>
      <c r="B115" s="50"/>
      <c r="C115" s="47" t="s">
        <v>223</v>
      </c>
      <c r="D115" s="13">
        <v>100</v>
      </c>
      <c r="E115" s="13">
        <v>149316</v>
      </c>
    </row>
    <row r="116" spans="1:5" x14ac:dyDescent="0.3">
      <c r="B116" s="16"/>
    </row>
    <row r="118" spans="1:5" x14ac:dyDescent="0.3">
      <c r="A118" s="56" t="s">
        <v>1</v>
      </c>
      <c r="B118" s="56" t="s">
        <v>108</v>
      </c>
      <c r="C118" s="65" t="s">
        <v>109</v>
      </c>
      <c r="D118" s="66" t="s">
        <v>224</v>
      </c>
      <c r="E118" s="66" t="s">
        <v>4</v>
      </c>
    </row>
    <row r="119" spans="1:5" ht="15.75" customHeight="1" x14ac:dyDescent="0.3">
      <c r="A119" s="57"/>
      <c r="B119" s="57"/>
      <c r="C119" s="57"/>
      <c r="D119" s="57"/>
      <c r="E119" s="57"/>
    </row>
    <row r="120" spans="1:5" ht="15.75" customHeight="1" x14ac:dyDescent="0.3">
      <c r="A120" s="58"/>
      <c r="B120" s="58"/>
      <c r="C120" s="58"/>
      <c r="D120" s="58"/>
      <c r="E120" s="58"/>
    </row>
    <row r="121" spans="1:5" x14ac:dyDescent="0.3">
      <c r="A121" s="50">
        <v>1</v>
      </c>
      <c r="B121" s="67" t="s">
        <v>225</v>
      </c>
      <c r="C121" s="22" t="s">
        <v>226</v>
      </c>
      <c r="D121" s="30">
        <v>7800</v>
      </c>
      <c r="E121" s="30">
        <v>10896748</v>
      </c>
    </row>
    <row r="122" spans="1:5" x14ac:dyDescent="0.3">
      <c r="A122" s="50">
        <v>2</v>
      </c>
      <c r="B122" s="57"/>
      <c r="C122" s="22" t="s">
        <v>227</v>
      </c>
      <c r="D122" s="30">
        <v>3000</v>
      </c>
      <c r="E122" s="30">
        <v>4191057</v>
      </c>
    </row>
    <row r="123" spans="1:5" x14ac:dyDescent="0.3">
      <c r="A123" s="50">
        <v>3</v>
      </c>
      <c r="B123" s="57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57"/>
      <c r="C124" s="22" t="s">
        <v>229</v>
      </c>
      <c r="D124" s="30">
        <v>100</v>
      </c>
      <c r="E124" s="30">
        <v>58509</v>
      </c>
    </row>
    <row r="125" spans="1:5" x14ac:dyDescent="0.3">
      <c r="A125" s="50">
        <v>5</v>
      </c>
      <c r="B125" s="57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57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57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57"/>
      <c r="C128" s="22" t="s">
        <v>233</v>
      </c>
      <c r="D128" s="30">
        <v>650</v>
      </c>
      <c r="E128" s="30">
        <v>442492</v>
      </c>
    </row>
    <row r="129" spans="1:5" x14ac:dyDescent="0.3">
      <c r="A129" s="50">
        <v>9</v>
      </c>
      <c r="B129" s="57"/>
      <c r="C129" s="22" t="s">
        <v>234</v>
      </c>
      <c r="D129" s="30">
        <v>1550</v>
      </c>
      <c r="E129" s="30">
        <v>1686985</v>
      </c>
    </row>
    <row r="130" spans="1:5" x14ac:dyDescent="0.3">
      <c r="A130" s="50">
        <v>10</v>
      </c>
      <c r="B130" s="57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57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57"/>
      <c r="C132" s="22" t="s">
        <v>237</v>
      </c>
      <c r="D132" s="30">
        <v>850</v>
      </c>
      <c r="E132" s="30">
        <v>854542</v>
      </c>
    </row>
    <row r="133" spans="1:5" x14ac:dyDescent="0.3">
      <c r="A133" s="50">
        <v>13</v>
      </c>
      <c r="B133" s="57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57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57"/>
      <c r="C135" s="22" t="s">
        <v>240</v>
      </c>
      <c r="D135" s="30">
        <v>300</v>
      </c>
      <c r="E135" s="30">
        <v>268610</v>
      </c>
    </row>
    <row r="136" spans="1:5" x14ac:dyDescent="0.3">
      <c r="A136" s="50">
        <v>16</v>
      </c>
      <c r="B136" s="57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57"/>
      <c r="C137" s="22" t="s">
        <v>242</v>
      </c>
      <c r="D137" s="30">
        <v>554</v>
      </c>
      <c r="E137" s="30">
        <v>580846</v>
      </c>
    </row>
    <row r="138" spans="1:5" x14ac:dyDescent="0.3">
      <c r="A138" s="50">
        <v>18</v>
      </c>
      <c r="B138" s="57"/>
      <c r="C138" s="22" t="s">
        <v>243</v>
      </c>
      <c r="D138" s="30">
        <v>250</v>
      </c>
      <c r="E138" s="30">
        <v>211194</v>
      </c>
    </row>
    <row r="139" spans="1:5" x14ac:dyDescent="0.3">
      <c r="A139" s="50">
        <v>19</v>
      </c>
      <c r="B139" s="57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57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57"/>
      <c r="C141" s="22" t="s">
        <v>246</v>
      </c>
      <c r="D141" s="30">
        <v>400</v>
      </c>
      <c r="E141" s="30">
        <v>263517</v>
      </c>
    </row>
    <row r="142" spans="1:5" x14ac:dyDescent="0.3">
      <c r="A142" s="50">
        <v>22</v>
      </c>
      <c r="B142" s="57"/>
      <c r="C142" s="22" t="s">
        <v>247</v>
      </c>
      <c r="D142" s="30">
        <v>800</v>
      </c>
      <c r="E142" s="30">
        <v>712601</v>
      </c>
    </row>
    <row r="143" spans="1:5" x14ac:dyDescent="0.3">
      <c r="A143" s="50">
        <v>23</v>
      </c>
      <c r="B143" s="57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57"/>
      <c r="C144" s="22" t="s">
        <v>249</v>
      </c>
      <c r="D144" s="30">
        <v>150</v>
      </c>
      <c r="E144" s="30">
        <v>78212</v>
      </c>
    </row>
    <row r="145" spans="1:6" x14ac:dyDescent="0.3">
      <c r="A145" s="50">
        <v>25</v>
      </c>
      <c r="B145" s="57"/>
      <c r="C145" s="22" t="s">
        <v>250</v>
      </c>
      <c r="D145" s="30">
        <v>4000</v>
      </c>
      <c r="E145" s="30">
        <v>2551090</v>
      </c>
    </row>
    <row r="146" spans="1:6" x14ac:dyDescent="0.3">
      <c r="A146" s="50">
        <v>26</v>
      </c>
      <c r="B146" s="57"/>
      <c r="C146" s="22" t="s">
        <v>251</v>
      </c>
      <c r="D146" s="30">
        <v>6500</v>
      </c>
      <c r="E146" s="30">
        <v>4745755</v>
      </c>
    </row>
    <row r="147" spans="1:6" x14ac:dyDescent="0.3">
      <c r="A147" s="50">
        <v>27</v>
      </c>
      <c r="B147" s="57"/>
      <c r="C147" s="22" t="s">
        <v>252</v>
      </c>
      <c r="D147" s="30">
        <v>0</v>
      </c>
      <c r="E147" s="30">
        <v>0</v>
      </c>
    </row>
    <row r="148" spans="1:6" x14ac:dyDescent="0.3">
      <c r="A148" s="50">
        <v>28</v>
      </c>
      <c r="B148" s="57"/>
      <c r="C148" s="22" t="s">
        <v>253</v>
      </c>
      <c r="D148" s="30">
        <v>5200</v>
      </c>
      <c r="E148" s="30">
        <v>2391706</v>
      </c>
    </row>
    <row r="149" spans="1:6" x14ac:dyDescent="0.3">
      <c r="A149" s="50">
        <v>29</v>
      </c>
      <c r="B149" s="57"/>
      <c r="C149" s="22" t="s">
        <v>254</v>
      </c>
      <c r="D149" s="30">
        <v>600</v>
      </c>
      <c r="E149" s="30">
        <v>248061</v>
      </c>
    </row>
    <row r="150" spans="1:6" x14ac:dyDescent="0.3">
      <c r="A150" s="50">
        <v>30</v>
      </c>
      <c r="B150" s="57"/>
      <c r="C150" s="22" t="s">
        <v>255</v>
      </c>
      <c r="D150" s="30">
        <v>0</v>
      </c>
      <c r="E150" s="30">
        <v>0</v>
      </c>
    </row>
    <row r="151" spans="1:6" x14ac:dyDescent="0.3">
      <c r="A151" s="50">
        <v>31</v>
      </c>
      <c r="B151" s="57"/>
      <c r="C151" s="22" t="s">
        <v>256</v>
      </c>
      <c r="D151" s="30">
        <v>2100</v>
      </c>
      <c r="E151" s="30">
        <v>2041322</v>
      </c>
    </row>
    <row r="152" spans="1:6" x14ac:dyDescent="0.3">
      <c r="A152" s="50">
        <v>32</v>
      </c>
      <c r="B152" s="57"/>
      <c r="C152" s="22" t="s">
        <v>257</v>
      </c>
      <c r="D152" s="30">
        <v>1400</v>
      </c>
      <c r="E152" s="30">
        <v>1114807</v>
      </c>
    </row>
    <row r="153" spans="1:6" x14ac:dyDescent="0.3">
      <c r="A153" s="50">
        <v>33</v>
      </c>
      <c r="B153" s="57"/>
      <c r="C153" s="22" t="s">
        <v>258</v>
      </c>
      <c r="D153" s="30">
        <v>0</v>
      </c>
      <c r="E153" s="30">
        <v>0</v>
      </c>
    </row>
    <row r="154" spans="1:6" x14ac:dyDescent="0.3">
      <c r="A154" s="50">
        <v>34</v>
      </c>
      <c r="B154" s="57"/>
      <c r="C154" s="22" t="s">
        <v>259</v>
      </c>
      <c r="D154" s="30">
        <v>0</v>
      </c>
      <c r="E154" s="30">
        <v>0</v>
      </c>
    </row>
    <row r="155" spans="1:6" x14ac:dyDescent="0.3">
      <c r="A155" s="50">
        <v>35</v>
      </c>
      <c r="B155" s="57"/>
      <c r="C155" s="22" t="s">
        <v>260</v>
      </c>
      <c r="D155" s="30">
        <v>3500</v>
      </c>
      <c r="E155" s="30">
        <v>1928285</v>
      </c>
    </row>
    <row r="156" spans="1:6" x14ac:dyDescent="0.3">
      <c r="A156" s="50">
        <v>36</v>
      </c>
      <c r="B156" s="58"/>
      <c r="C156" s="22" t="s">
        <v>261</v>
      </c>
      <c r="D156" s="30">
        <v>0</v>
      </c>
      <c r="E156" s="30">
        <v>0</v>
      </c>
    </row>
    <row r="157" spans="1:6" x14ac:dyDescent="0.3">
      <c r="A157" s="61" t="s">
        <v>107</v>
      </c>
      <c r="B157" s="62"/>
      <c r="C157" s="63"/>
      <c r="D157" s="19">
        <v>39704</v>
      </c>
      <c r="E157" s="19">
        <v>35266339</v>
      </c>
      <c r="F157" s="43"/>
    </row>
    <row r="158" spans="1:6" ht="15" customHeight="1" x14ac:dyDescent="0.3">
      <c r="D158" s="21"/>
      <c r="E158" s="21"/>
    </row>
    <row r="159" spans="1:6" x14ac:dyDescent="0.3">
      <c r="A159" s="56" t="s">
        <v>1</v>
      </c>
      <c r="B159" s="56" t="s">
        <v>108</v>
      </c>
      <c r="C159" s="65" t="s">
        <v>109</v>
      </c>
      <c r="D159" s="66" t="s">
        <v>127</v>
      </c>
      <c r="E159" s="66" t="s">
        <v>4</v>
      </c>
    </row>
    <row r="160" spans="1:6" ht="15" customHeight="1" x14ac:dyDescent="0.3">
      <c r="A160" s="57"/>
      <c r="B160" s="57"/>
      <c r="C160" s="57"/>
      <c r="D160" s="57"/>
      <c r="E160" s="57"/>
    </row>
    <row r="161" spans="1:5" ht="15" customHeight="1" x14ac:dyDescent="0.3">
      <c r="A161" s="58"/>
      <c r="B161" s="58"/>
      <c r="C161" s="58"/>
      <c r="D161" s="58"/>
      <c r="E161" s="58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10691</v>
      </c>
      <c r="E162" s="13">
        <v>49990233</v>
      </c>
    </row>
    <row r="163" spans="1:5" x14ac:dyDescent="0.3">
      <c r="A163" s="50">
        <v>2</v>
      </c>
      <c r="B163" s="50" t="s">
        <v>262</v>
      </c>
      <c r="C163" s="47" t="s">
        <v>305</v>
      </c>
      <c r="D163" s="13">
        <v>2817</v>
      </c>
      <c r="E163" s="13">
        <v>4293703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2706</v>
      </c>
      <c r="E164" s="13">
        <v>6479156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68" t="s">
        <v>1</v>
      </c>
      <c r="B167" s="68" t="s">
        <v>108</v>
      </c>
      <c r="C167" s="70" t="s">
        <v>109</v>
      </c>
      <c r="D167" s="66" t="s">
        <v>127</v>
      </c>
      <c r="E167" s="66" t="s">
        <v>4</v>
      </c>
    </row>
    <row r="168" spans="1:5" ht="15" customHeight="1" x14ac:dyDescent="0.3">
      <c r="A168" s="55"/>
      <c r="B168" s="55"/>
      <c r="C168" s="71"/>
      <c r="D168" s="57"/>
      <c r="E168" s="57"/>
    </row>
    <row r="169" spans="1:5" ht="15" customHeight="1" x14ac:dyDescent="0.3">
      <c r="A169" s="69"/>
      <c r="B169" s="69"/>
      <c r="C169" s="72"/>
      <c r="D169" s="58"/>
      <c r="E169" s="58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19103</v>
      </c>
      <c r="E170" s="13">
        <v>23140450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6" t="s">
        <v>1</v>
      </c>
      <c r="B173" s="56" t="s">
        <v>108</v>
      </c>
      <c r="C173" s="65" t="s">
        <v>109</v>
      </c>
      <c r="D173" s="66" t="s">
        <v>127</v>
      </c>
      <c r="E173" s="66" t="s">
        <v>4</v>
      </c>
    </row>
    <row r="174" spans="1:5" ht="15" customHeight="1" x14ac:dyDescent="0.3">
      <c r="A174" s="57"/>
      <c r="B174" s="57"/>
      <c r="C174" s="57"/>
      <c r="D174" s="57"/>
      <c r="E174" s="57"/>
    </row>
    <row r="175" spans="1:5" ht="15" customHeight="1" x14ac:dyDescent="0.3">
      <c r="A175" s="58"/>
      <c r="B175" s="58"/>
      <c r="C175" s="58"/>
      <c r="D175" s="58"/>
      <c r="E175" s="58"/>
    </row>
    <row r="176" spans="1:5" ht="15.75" customHeight="1" x14ac:dyDescent="0.3">
      <c r="A176" s="50">
        <v>1</v>
      </c>
      <c r="B176" s="75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57"/>
      <c r="C177" s="14" t="s">
        <v>270</v>
      </c>
      <c r="D177" s="30">
        <v>900</v>
      </c>
      <c r="E177" s="30">
        <v>1024999</v>
      </c>
    </row>
    <row r="178" spans="1:5" ht="15.75" customHeight="1" x14ac:dyDescent="0.3">
      <c r="A178" s="50">
        <v>3</v>
      </c>
      <c r="B178" s="57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57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57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57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57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57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57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57"/>
      <c r="C185" s="14" t="s">
        <v>278</v>
      </c>
      <c r="D185" s="30">
        <v>60</v>
      </c>
      <c r="E185" s="30">
        <v>72682</v>
      </c>
    </row>
    <row r="186" spans="1:5" ht="15.75" customHeight="1" x14ac:dyDescent="0.3">
      <c r="A186" s="50">
        <v>11</v>
      </c>
      <c r="B186" s="57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58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1" t="s">
        <v>107</v>
      </c>
      <c r="B188" s="62"/>
      <c r="C188" s="63"/>
      <c r="D188" s="19">
        <v>960</v>
      </c>
      <c r="E188" s="19">
        <v>1097681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6" t="s">
        <v>1</v>
      </c>
      <c r="B191" s="56" t="s">
        <v>108</v>
      </c>
      <c r="C191" s="65" t="s">
        <v>109</v>
      </c>
      <c r="D191" s="66" t="s">
        <v>224</v>
      </c>
      <c r="E191" s="66" t="s">
        <v>4</v>
      </c>
    </row>
    <row r="192" spans="1:5" ht="15.75" customHeight="1" x14ac:dyDescent="0.3">
      <c r="A192" s="57"/>
      <c r="B192" s="57"/>
      <c r="C192" s="57"/>
      <c r="D192" s="57"/>
      <c r="E192" s="57"/>
    </row>
    <row r="193" spans="1:6" ht="15.75" customHeight="1" x14ac:dyDescent="0.3">
      <c r="A193" s="58"/>
      <c r="B193" s="58"/>
      <c r="C193" s="58"/>
      <c r="D193" s="58"/>
      <c r="E193" s="58"/>
    </row>
    <row r="194" spans="1:6" x14ac:dyDescent="0.3">
      <c r="A194" s="50">
        <v>1</v>
      </c>
      <c r="B194" s="74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58"/>
      <c r="C195" s="22" t="s">
        <v>260</v>
      </c>
      <c r="D195" s="30">
        <v>700</v>
      </c>
      <c r="E195" s="30">
        <v>2161059</v>
      </c>
    </row>
    <row r="196" spans="1:6" ht="15.75" customHeight="1" x14ac:dyDescent="0.3">
      <c r="A196" s="61" t="s">
        <v>107</v>
      </c>
      <c r="B196" s="62"/>
      <c r="C196" s="63"/>
      <c r="D196" s="19">
        <v>700</v>
      </c>
      <c r="E196" s="19">
        <v>2161059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4" t="s">
        <v>1</v>
      </c>
      <c r="B199" s="74" t="s">
        <v>108</v>
      </c>
      <c r="C199" s="65" t="s">
        <v>109</v>
      </c>
      <c r="D199" s="66" t="s">
        <v>127</v>
      </c>
      <c r="E199" s="66" t="s">
        <v>281</v>
      </c>
      <c r="F199" s="66" t="s">
        <v>4</v>
      </c>
    </row>
    <row r="200" spans="1:6" x14ac:dyDescent="0.3">
      <c r="A200" s="57"/>
      <c r="B200" s="57"/>
      <c r="C200" s="57"/>
      <c r="D200" s="57"/>
      <c r="E200" s="57"/>
      <c r="F200" s="57"/>
    </row>
    <row r="201" spans="1:6" x14ac:dyDescent="0.3">
      <c r="A201" s="58"/>
      <c r="B201" s="58"/>
      <c r="C201" s="58"/>
      <c r="D201" s="58"/>
      <c r="E201" s="58"/>
      <c r="F201" s="58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5000</v>
      </c>
      <c r="E202" s="31">
        <v>27500</v>
      </c>
      <c r="F202" s="31">
        <v>7651133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5000</v>
      </c>
      <c r="E205" s="19">
        <v>27500</v>
      </c>
      <c r="F205" s="19">
        <v>7651133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4" t="s">
        <v>1</v>
      </c>
      <c r="B208" s="74" t="s">
        <v>108</v>
      </c>
      <c r="C208" s="65" t="s">
        <v>109</v>
      </c>
      <c r="D208" s="66" t="s">
        <v>224</v>
      </c>
      <c r="E208" s="66" t="s">
        <v>281</v>
      </c>
      <c r="F208" s="66" t="s">
        <v>4</v>
      </c>
    </row>
    <row r="209" spans="1:6" x14ac:dyDescent="0.3">
      <c r="A209" s="57"/>
      <c r="B209" s="57"/>
      <c r="C209" s="57"/>
      <c r="D209" s="57"/>
      <c r="E209" s="57"/>
      <c r="F209" s="57"/>
    </row>
    <row r="210" spans="1:6" x14ac:dyDescent="0.3">
      <c r="A210" s="58"/>
      <c r="B210" s="58"/>
      <c r="C210" s="58"/>
      <c r="D210" s="58"/>
      <c r="E210" s="58"/>
      <c r="F210" s="58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4" priority="19" operator="greaterThan">
      <formula>SUM($F$202:$F$204)</formula>
    </cfRule>
    <cfRule type="cellIs" dxfId="43" priority="20" operator="lessThan">
      <formula>SUM($F$202:$F$204)</formula>
    </cfRule>
    <cfRule type="cellIs" dxfId="42" priority="21" operator="equal">
      <formula>SUM($F$202:$F$204)</formula>
    </cfRule>
  </conditionalFormatting>
  <conditionalFormatting sqref="D109">
    <cfRule type="cellIs" dxfId="41" priority="317" operator="greaterThan">
      <formula>SUM($D$6:$D$87)+SUM($D$89:$D$108)</formula>
    </cfRule>
    <cfRule type="cellIs" dxfId="40" priority="318" operator="equal">
      <formula>SUM($D$6:$D$87)+SUM($D$89:$D$108)</formula>
    </cfRule>
    <cfRule type="cellIs" dxfId="39" priority="319" operator="lessThan">
      <formula>SUM($D$6:$D$87)+SUM($D$89:$D$108)</formula>
    </cfRule>
  </conditionalFormatting>
  <conditionalFormatting sqref="E109">
    <cfRule type="cellIs" dxfId="38" priority="320" operator="greaterThan">
      <formula>SUM($E$6:$E$87)+SUM($E$89:$E$108)</formula>
    </cfRule>
    <cfRule type="cellIs" dxfId="37" priority="321" operator="lessThan">
      <formula>SUM($E$6:$E$87)+SUM($E$89:$E$108)</formula>
    </cfRule>
    <cfRule type="cellIs" dxfId="36" priority="322" operator="equal">
      <formula>SUM($E$6:$E$87)+SUM($E$89:$E$108)</formula>
    </cfRule>
  </conditionalFormatting>
  <conditionalFormatting sqref="D157">
    <cfRule type="cellIs" dxfId="35" priority="16" operator="equal">
      <formula>SUM($D$121:$D$156)</formula>
    </cfRule>
    <cfRule type="cellIs" dxfId="34" priority="17" operator="greaterThan">
      <formula>SUM($D$121:$D$156)</formula>
    </cfRule>
    <cfRule type="cellIs" dxfId="33" priority="18" operator="lessThan">
      <formula>SUM($D$121:$D$156)</formula>
    </cfRule>
  </conditionalFormatting>
  <conditionalFormatting sqref="E157">
    <cfRule type="cellIs" dxfId="32" priority="13" operator="equal">
      <formula>SUM($E$121:$E$156)</formula>
    </cfRule>
    <cfRule type="cellIs" dxfId="31" priority="14" operator="greaterThan">
      <formula>SUM($E$121:$E$156)</formula>
    </cfRule>
    <cfRule type="cellIs" dxfId="30" priority="15" operator="lessThan">
      <formula>SUM($E$121:$E$156)</formula>
    </cfRule>
  </conditionalFormatting>
  <conditionalFormatting sqref="D188">
    <cfRule type="cellIs" dxfId="29" priority="10" operator="equal">
      <formula>SUM($D$176:$D$187)</formula>
    </cfRule>
    <cfRule type="cellIs" dxfId="28" priority="11" operator="greaterThan">
      <formula>SUM($D$176:$D$187)</formula>
    </cfRule>
    <cfRule type="cellIs" dxfId="27" priority="12" operator="lessThan">
      <formula>SUM($D$176:$D$187)</formula>
    </cfRule>
  </conditionalFormatting>
  <conditionalFormatting sqref="E188">
    <cfRule type="cellIs" dxfId="26" priority="7" operator="equal">
      <formula>SUM($E$176:$E$187)</formula>
    </cfRule>
    <cfRule type="cellIs" dxfId="25" priority="8" operator="lessThan">
      <formula>SUM($E$176:$E$187)</formula>
    </cfRule>
    <cfRule type="cellIs" dxfId="24" priority="9" operator="greaterThan">
      <formula>SUM($E$176:$E$187)</formula>
    </cfRule>
  </conditionalFormatting>
  <conditionalFormatting sqref="D196">
    <cfRule type="cellIs" dxfId="23" priority="4" operator="equal">
      <formula>SUM($D$194:$D$195)</formula>
    </cfRule>
    <cfRule type="cellIs" dxfId="22" priority="5" operator="greaterThan">
      <formula>SUM($D$194:$D$195)</formula>
    </cfRule>
    <cfRule type="cellIs" dxfId="21" priority="6" operator="lessThan">
      <formula>SUM($D$194:$D$195)</formula>
    </cfRule>
  </conditionalFormatting>
  <conditionalFormatting sqref="E196">
    <cfRule type="cellIs" dxfId="20" priority="1" operator="equal">
      <formula>SUM($E$194:$E$195)</formula>
    </cfRule>
    <cfRule type="cellIs" dxfId="19" priority="2" operator="lessThan">
      <formula>SUM($E$194:$E$195)</formula>
    </cfRule>
    <cfRule type="cellIs" dxfId="18" priority="3" operator="greaterThan">
      <formula>SUM($E$194:$E$195)</formula>
    </cfRule>
  </conditionalFormatting>
  <conditionalFormatting sqref="D205">
    <cfRule type="cellIs" dxfId="17" priority="365" operator="greaterThan">
      <formula>SUM($D$202:$D$204)</formula>
    </cfRule>
    <cfRule type="cellIs" dxfId="16" priority="366" operator="equal">
      <formula>SUM($D$202:$D$204)</formula>
    </cfRule>
    <cfRule type="cellIs" dxfId="15" priority="367" operator="lessThan">
      <formula>SUM($D$202:$D$204)</formula>
    </cfRule>
  </conditionalFormatting>
  <conditionalFormatting sqref="E205">
    <cfRule type="cellIs" dxfId="14" priority="371" operator="greaterThan">
      <formula>SUM($E$202:$E$204)</formula>
    </cfRule>
    <cfRule type="cellIs" dxfId="13" priority="372" operator="lessThan">
      <formula>SUM($E$202:$E$204)</formula>
    </cfRule>
    <cfRule type="cellIs" dxfId="12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E22" sqref="E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3" t="s">
        <v>0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1</v>
      </c>
      <c r="B5" s="56" t="s">
        <v>108</v>
      </c>
      <c r="C5" s="77" t="s">
        <v>109</v>
      </c>
      <c r="D5" s="66" t="s">
        <v>110</v>
      </c>
      <c r="E5" s="66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50">
        <v>4</v>
      </c>
      <c r="B8" s="50" t="s">
        <v>290</v>
      </c>
      <c r="C8" s="5" t="s">
        <v>291</v>
      </c>
      <c r="D8" s="13">
        <v>20000</v>
      </c>
      <c r="E8" s="13">
        <v>1809172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50</v>
      </c>
      <c r="E9" s="13">
        <v>13281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250</v>
      </c>
      <c r="E11" s="13">
        <v>790979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800</v>
      </c>
      <c r="E12" s="13">
        <v>6002376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455</v>
      </c>
      <c r="E13" s="13">
        <v>496237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655</v>
      </c>
      <c r="E14" s="13">
        <v>632932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105</v>
      </c>
      <c r="E15" s="13">
        <v>107050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42476</v>
      </c>
      <c r="E17" s="13">
        <v>3626356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6000</v>
      </c>
      <c r="E18" s="13">
        <v>757020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6" t="s">
        <v>107</v>
      </c>
      <c r="B21" s="62"/>
      <c r="C21" s="63"/>
      <c r="D21" s="12">
        <v>70791</v>
      </c>
      <c r="E21" s="12">
        <v>14235403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1" priority="365" operator="greaterThan">
      <formula>SUM($D$8:$D$20)</formula>
    </cfRule>
    <cfRule type="cellIs" dxfId="10" priority="366" operator="lessThan">
      <formula>SUM($D$8:$D$20)</formula>
    </cfRule>
    <cfRule type="cellIs" dxfId="9" priority="367" operator="equal">
      <formula>SUM($D$8:$D$20)</formula>
    </cfRule>
  </conditionalFormatting>
  <conditionalFormatting sqref="E21">
    <cfRule type="cellIs" dxfId="8" priority="1" operator="equal">
      <formula>SUM($E$8:$E$20)</formula>
    </cfRule>
    <cfRule type="cellIs" dxfId="7" priority="2" operator="greaterThan">
      <formula>SUM($E$8:$E$20)</formula>
    </cfRule>
    <cfRule type="cellIs" dxfId="6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10" sqref="B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0</v>
      </c>
      <c r="B1" s="79"/>
      <c r="C1" s="7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0" t="s">
        <v>304</v>
      </c>
      <c r="C3" s="83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1"/>
      <c r="C4" s="5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2"/>
      <c r="C5" s="5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B3:B5"/>
    <mergeCell ref="C3:C5"/>
  </mergeCells>
  <conditionalFormatting sqref="B6">
    <cfRule type="cellIs" dxfId="5" priority="365" operator="greaterThan">
      <formula>#REF!+#REF!+#REF!+#REF!+#REF!+#REF!+#REF!+#REF!+#REF!+#REF!+#REF!+#REF!</formula>
    </cfRule>
    <cfRule type="cellIs" dxfId="4" priority="366" operator="equal">
      <formula>#REF!+#REF!+#REF!+#REF!+#REF!+#REF!+#REF!+#REF!+#REF!+#REF!+#REF!+#REF!</formula>
    </cfRule>
    <cfRule type="cellIs" dxfId="3" priority="367" operator="lessThan">
      <formula>#REF!+#REF!+#REF!+#REF!+#REF!+#REF!+#REF!+#REF!+#REF!+#REF!+#REF!+#REF!</formula>
    </cfRule>
  </conditionalFormatting>
  <conditionalFormatting sqref="C6">
    <cfRule type="cellIs" dxfId="2" priority="368" operator="greaterThan">
      <formula>#REF!+#REF!+#REF!+#REF!+#REF!+#REF!+#REF!+#REF!+#REF!+#REF!+#REF!+#REF!</formula>
    </cfRule>
    <cfRule type="cellIs" dxfId="1" priority="369" operator="lessThan">
      <formula>#REF!+#REF!+#REF!+#REF!+#REF!+#REF!+#REF!+#REF!+#REF!+#REF!+#REF!+#REF!</formula>
    </cfRule>
    <cfRule type="cellIs" dxfId="0" priority="370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2022-02-08T23:30:13Z</dcterms:modified>
</cp:coreProperties>
</file>